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195" activeTab="1"/>
  </bookViews>
  <sheets>
    <sheet name="data" sheetId="1" r:id="rId1"/>
    <sheet name="hráči" sheetId="2" r:id="rId2"/>
    <sheet name="body kraje" sheetId="3" r:id="rId3"/>
  </sheets>
  <definedNames>
    <definedName name="_xlnm.Print_Titles" localSheetId="1">hráči!$1:$2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/>
  <c r="D18"/>
  <c r="C18"/>
  <c r="B18"/>
  <c r="G11"/>
  <c r="F11"/>
  <c r="G14"/>
  <c r="F14"/>
  <c r="G17"/>
  <c r="F17"/>
  <c r="G5"/>
  <c r="F5"/>
  <c r="G13"/>
  <c r="F13"/>
  <c r="G4"/>
  <c r="F4"/>
  <c r="G16"/>
  <c r="F16"/>
  <c r="G9"/>
  <c r="F9"/>
  <c r="G10"/>
  <c r="F10"/>
  <c r="G12"/>
  <c r="F12"/>
  <c r="G7"/>
  <c r="F7"/>
  <c r="G6"/>
  <c r="F6"/>
  <c r="G15"/>
  <c r="F15"/>
  <c r="G8"/>
  <c r="F8"/>
  <c r="J154" i="2"/>
  <c r="P154" s="1"/>
  <c r="K154"/>
  <c r="Q154" s="1"/>
  <c r="L154"/>
  <c r="R154" s="1"/>
  <c r="M154"/>
  <c r="S154" s="1"/>
  <c r="N154"/>
  <c r="T154" s="1"/>
  <c r="J117"/>
  <c r="P117" s="1"/>
  <c r="K117"/>
  <c r="Q117" s="1"/>
  <c r="L117"/>
  <c r="R117" s="1"/>
  <c r="M117"/>
  <c r="S117" s="1"/>
  <c r="N117"/>
  <c r="T117" s="1"/>
  <c r="J146"/>
  <c r="P146" s="1"/>
  <c r="K146"/>
  <c r="Q146" s="1"/>
  <c r="L146"/>
  <c r="R146" s="1"/>
  <c r="M146"/>
  <c r="S146" s="1"/>
  <c r="N146"/>
  <c r="T146" s="1"/>
  <c r="J150"/>
  <c r="P150" s="1"/>
  <c r="K150"/>
  <c r="Q150" s="1"/>
  <c r="L150"/>
  <c r="R150" s="1"/>
  <c r="M150"/>
  <c r="S150" s="1"/>
  <c r="N150"/>
  <c r="T150" s="1"/>
  <c r="J137"/>
  <c r="K137"/>
  <c r="Q137" s="1"/>
  <c r="L137"/>
  <c r="R137" s="1"/>
  <c r="M137"/>
  <c r="S137" s="1"/>
  <c r="N137"/>
  <c r="T137" s="1"/>
  <c r="P137"/>
  <c r="J152"/>
  <c r="K152"/>
  <c r="Q152" s="1"/>
  <c r="L152"/>
  <c r="R152" s="1"/>
  <c r="M152"/>
  <c r="S152" s="1"/>
  <c r="N152"/>
  <c r="P152"/>
  <c r="T152"/>
  <c r="J120"/>
  <c r="P120" s="1"/>
  <c r="K120"/>
  <c r="L120"/>
  <c r="R120" s="1"/>
  <c r="M120"/>
  <c r="S120" s="1"/>
  <c r="N120"/>
  <c r="T120" s="1"/>
  <c r="Q120"/>
  <c r="J151"/>
  <c r="P151" s="1"/>
  <c r="K151"/>
  <c r="Q151" s="1"/>
  <c r="L151"/>
  <c r="R151" s="1"/>
  <c r="M151"/>
  <c r="S151" s="1"/>
  <c r="N151"/>
  <c r="T151" s="1"/>
  <c r="J107"/>
  <c r="K107"/>
  <c r="Q107" s="1"/>
  <c r="L107"/>
  <c r="R107" s="1"/>
  <c r="M107"/>
  <c r="S107" s="1"/>
  <c r="N107"/>
  <c r="T107" s="1"/>
  <c r="P107"/>
  <c r="J78"/>
  <c r="K78"/>
  <c r="Q78" s="1"/>
  <c r="L78"/>
  <c r="R78" s="1"/>
  <c r="M78"/>
  <c r="S78" s="1"/>
  <c r="T78"/>
  <c r="P78"/>
  <c r="J139"/>
  <c r="K139"/>
  <c r="Q139" s="1"/>
  <c r="L139"/>
  <c r="R139" s="1"/>
  <c r="M139"/>
  <c r="S139" s="1"/>
  <c r="N139"/>
  <c r="T139" s="1"/>
  <c r="P139"/>
  <c r="J100"/>
  <c r="P100" s="1"/>
  <c r="K100"/>
  <c r="Q100" s="1"/>
  <c r="L100"/>
  <c r="R100" s="1"/>
  <c r="M100"/>
  <c r="S100" s="1"/>
  <c r="N100"/>
  <c r="T100"/>
  <c r="J123"/>
  <c r="P123" s="1"/>
  <c r="K123"/>
  <c r="Q123" s="1"/>
  <c r="L123"/>
  <c r="R123" s="1"/>
  <c r="M123"/>
  <c r="S123" s="1"/>
  <c r="N123"/>
  <c r="T123" s="1"/>
  <c r="J95"/>
  <c r="P95" s="1"/>
  <c r="K95"/>
  <c r="Q95" s="1"/>
  <c r="L95"/>
  <c r="R95" s="1"/>
  <c r="M95"/>
  <c r="S95" s="1"/>
  <c r="N95"/>
  <c r="T95"/>
  <c r="J145"/>
  <c r="K145"/>
  <c r="Q145" s="1"/>
  <c r="L145"/>
  <c r="R145" s="1"/>
  <c r="M145"/>
  <c r="S145" s="1"/>
  <c r="N145"/>
  <c r="T145" s="1"/>
  <c r="J138"/>
  <c r="P138" s="1"/>
  <c r="K138"/>
  <c r="Q138" s="1"/>
  <c r="L138"/>
  <c r="M138"/>
  <c r="S138" s="1"/>
  <c r="N138"/>
  <c r="T138" s="1"/>
  <c r="J111"/>
  <c r="K111"/>
  <c r="L111"/>
  <c r="R111" s="1"/>
  <c r="M111"/>
  <c r="N111"/>
  <c r="T111" s="1"/>
  <c r="Q111"/>
  <c r="S111"/>
  <c r="J149"/>
  <c r="K149"/>
  <c r="Q149" s="1"/>
  <c r="L149"/>
  <c r="M149"/>
  <c r="S149" s="1"/>
  <c r="N149"/>
  <c r="P149"/>
  <c r="T149"/>
  <c r="J125"/>
  <c r="K125"/>
  <c r="L125"/>
  <c r="R125" s="1"/>
  <c r="M125"/>
  <c r="N125"/>
  <c r="T125" s="1"/>
  <c r="Q125"/>
  <c r="S125"/>
  <c r="J122"/>
  <c r="K122"/>
  <c r="Q122" s="1"/>
  <c r="L122"/>
  <c r="M122"/>
  <c r="S122" s="1"/>
  <c r="N122"/>
  <c r="T122" s="1"/>
  <c r="P122"/>
  <c r="J142"/>
  <c r="K142"/>
  <c r="Q142" s="1"/>
  <c r="L142"/>
  <c r="R142" s="1"/>
  <c r="M142"/>
  <c r="N142"/>
  <c r="T142" s="1"/>
  <c r="S142"/>
  <c r="J37"/>
  <c r="P37" s="1"/>
  <c r="K37"/>
  <c r="Q37" s="1"/>
  <c r="L37"/>
  <c r="M37"/>
  <c r="S37" s="1"/>
  <c r="N37"/>
  <c r="T37" s="1"/>
  <c r="J131"/>
  <c r="K131"/>
  <c r="Q131" s="1"/>
  <c r="L131"/>
  <c r="R131" s="1"/>
  <c r="M131"/>
  <c r="S131" s="1"/>
  <c r="N131"/>
  <c r="T131" s="1"/>
  <c r="J97"/>
  <c r="P97" s="1"/>
  <c r="K97"/>
  <c r="Q97" s="1"/>
  <c r="L97"/>
  <c r="M97"/>
  <c r="S97" s="1"/>
  <c r="N97"/>
  <c r="T97" s="1"/>
  <c r="J140"/>
  <c r="K140"/>
  <c r="Q140" s="1"/>
  <c r="L140"/>
  <c r="R140" s="1"/>
  <c r="M140"/>
  <c r="N140"/>
  <c r="T140" s="1"/>
  <c r="S140"/>
  <c r="J108"/>
  <c r="K108"/>
  <c r="Q108" s="1"/>
  <c r="L108"/>
  <c r="M108"/>
  <c r="S108" s="1"/>
  <c r="N108"/>
  <c r="P108"/>
  <c r="T108"/>
  <c r="J128"/>
  <c r="K128"/>
  <c r="Q128" s="1"/>
  <c r="L128"/>
  <c r="R128" s="1"/>
  <c r="M128"/>
  <c r="S128" s="1"/>
  <c r="N128"/>
  <c r="T128" s="1"/>
  <c r="J71"/>
  <c r="K71"/>
  <c r="Q71" s="1"/>
  <c r="L71"/>
  <c r="M71"/>
  <c r="S71" s="1"/>
  <c r="N71"/>
  <c r="T71" s="1"/>
  <c r="P71"/>
  <c r="J130"/>
  <c r="K130"/>
  <c r="Q130" s="1"/>
  <c r="L130"/>
  <c r="R130" s="1"/>
  <c r="M130"/>
  <c r="N130"/>
  <c r="T130" s="1"/>
  <c r="S130"/>
  <c r="J118"/>
  <c r="P118" s="1"/>
  <c r="K118"/>
  <c r="Q118" s="1"/>
  <c r="L118"/>
  <c r="M118"/>
  <c r="S118" s="1"/>
  <c r="N118"/>
  <c r="T118" s="1"/>
  <c r="J144"/>
  <c r="P144" s="1"/>
  <c r="K144"/>
  <c r="Q144" s="1"/>
  <c r="L144"/>
  <c r="R144" s="1"/>
  <c r="M144"/>
  <c r="S144" s="1"/>
  <c r="N144"/>
  <c r="T144" s="1"/>
  <c r="J126"/>
  <c r="P126" s="1"/>
  <c r="K126"/>
  <c r="L126"/>
  <c r="M126"/>
  <c r="S126" s="1"/>
  <c r="N126"/>
  <c r="T126" s="1"/>
  <c r="Q126"/>
  <c r="J67"/>
  <c r="K67"/>
  <c r="L67"/>
  <c r="R67" s="1"/>
  <c r="M67"/>
  <c r="S67" s="1"/>
  <c r="N67"/>
  <c r="T67" s="1"/>
  <c r="Q67"/>
  <c r="J85"/>
  <c r="P85" s="1"/>
  <c r="K85"/>
  <c r="Q85" s="1"/>
  <c r="L85"/>
  <c r="M85"/>
  <c r="S85" s="1"/>
  <c r="N85"/>
  <c r="T85" s="1"/>
  <c r="J113"/>
  <c r="P113" s="1"/>
  <c r="K113"/>
  <c r="Q113" s="1"/>
  <c r="L113"/>
  <c r="R113" s="1"/>
  <c r="M113"/>
  <c r="N113"/>
  <c r="T113" s="1"/>
  <c r="S113"/>
  <c r="J141"/>
  <c r="P141" s="1"/>
  <c r="K141"/>
  <c r="Q141" s="1"/>
  <c r="L141"/>
  <c r="M141"/>
  <c r="S141" s="1"/>
  <c r="N141"/>
  <c r="T141" s="1"/>
  <c r="J77"/>
  <c r="K77"/>
  <c r="Q77" s="1"/>
  <c r="L77"/>
  <c r="R77" s="1"/>
  <c r="M77"/>
  <c r="S77" s="1"/>
  <c r="N77"/>
  <c r="T77" s="1"/>
  <c r="J54"/>
  <c r="K54"/>
  <c r="Q54" s="1"/>
  <c r="L54"/>
  <c r="M54"/>
  <c r="S54" s="1"/>
  <c r="N54"/>
  <c r="T54" s="1"/>
  <c r="P54"/>
  <c r="J83"/>
  <c r="K83"/>
  <c r="Q83" s="1"/>
  <c r="L83"/>
  <c r="R83" s="1"/>
  <c r="M83"/>
  <c r="S83" s="1"/>
  <c r="N83"/>
  <c r="P83"/>
  <c r="T83"/>
  <c r="J84"/>
  <c r="P84" s="1"/>
  <c r="K84"/>
  <c r="L84"/>
  <c r="M84"/>
  <c r="S84" s="1"/>
  <c r="N84"/>
  <c r="T84" s="1"/>
  <c r="Q84"/>
  <c r="J46"/>
  <c r="P46" s="1"/>
  <c r="K46"/>
  <c r="L46"/>
  <c r="R46" s="1"/>
  <c r="M46"/>
  <c r="S46" s="1"/>
  <c r="N46"/>
  <c r="T46" s="1"/>
  <c r="Q46"/>
  <c r="J49"/>
  <c r="P49" s="1"/>
  <c r="K49"/>
  <c r="Q49" s="1"/>
  <c r="L49"/>
  <c r="M49"/>
  <c r="S49" s="1"/>
  <c r="N49"/>
  <c r="T49" s="1"/>
  <c r="J63"/>
  <c r="P63" s="1"/>
  <c r="K63"/>
  <c r="Q63" s="1"/>
  <c r="L63"/>
  <c r="R63" s="1"/>
  <c r="M63"/>
  <c r="S63" s="1"/>
  <c r="N63"/>
  <c r="T63"/>
  <c r="J65"/>
  <c r="P65" s="1"/>
  <c r="K65"/>
  <c r="Q65" s="1"/>
  <c r="L65"/>
  <c r="M65"/>
  <c r="S65" s="1"/>
  <c r="N65"/>
  <c r="T65" s="1"/>
  <c r="J148"/>
  <c r="K148"/>
  <c r="L148"/>
  <c r="R148" s="1"/>
  <c r="M148"/>
  <c r="N148"/>
  <c r="T148" s="1"/>
  <c r="Q148"/>
  <c r="S148"/>
  <c r="J75"/>
  <c r="K75"/>
  <c r="Q75" s="1"/>
  <c r="L75"/>
  <c r="M75"/>
  <c r="S75" s="1"/>
  <c r="N75"/>
  <c r="P75"/>
  <c r="T75"/>
  <c r="J115"/>
  <c r="P115" s="1"/>
  <c r="K115"/>
  <c r="Q115" s="1"/>
  <c r="L115"/>
  <c r="R115" s="1"/>
  <c r="M115"/>
  <c r="S115" s="1"/>
  <c r="N115"/>
  <c r="T115" s="1"/>
  <c r="J102"/>
  <c r="P102" s="1"/>
  <c r="K102"/>
  <c r="Q102" s="1"/>
  <c r="L102"/>
  <c r="M102"/>
  <c r="S102" s="1"/>
  <c r="N102"/>
  <c r="T102" s="1"/>
  <c r="J132"/>
  <c r="K132"/>
  <c r="Q132" s="1"/>
  <c r="L132"/>
  <c r="R132" s="1"/>
  <c r="M132"/>
  <c r="S132" s="1"/>
  <c r="N132"/>
  <c r="T132" s="1"/>
  <c r="J70"/>
  <c r="K70"/>
  <c r="Q70" s="1"/>
  <c r="L70"/>
  <c r="M70"/>
  <c r="S70" s="1"/>
  <c r="N70"/>
  <c r="T70" s="1"/>
  <c r="P70"/>
  <c r="J133"/>
  <c r="K133"/>
  <c r="Q133" s="1"/>
  <c r="L133"/>
  <c r="R133" s="1"/>
  <c r="M133"/>
  <c r="S133" s="1"/>
  <c r="N133"/>
  <c r="T133" s="1"/>
  <c r="P133"/>
  <c r="J119"/>
  <c r="P119" s="1"/>
  <c r="K119"/>
  <c r="L119"/>
  <c r="M119"/>
  <c r="S119" s="1"/>
  <c r="N119"/>
  <c r="T119" s="1"/>
  <c r="Q119"/>
  <c r="J136"/>
  <c r="K136"/>
  <c r="L136"/>
  <c r="R136" s="1"/>
  <c r="M136"/>
  <c r="S136" s="1"/>
  <c r="N136"/>
  <c r="T136" s="1"/>
  <c r="Q136"/>
  <c r="J143"/>
  <c r="P143" s="1"/>
  <c r="K143"/>
  <c r="Q143" s="1"/>
  <c r="L143"/>
  <c r="R143" s="1"/>
  <c r="M143"/>
  <c r="S143" s="1"/>
  <c r="N143"/>
  <c r="T143"/>
  <c r="J59"/>
  <c r="K59"/>
  <c r="Q59" s="1"/>
  <c r="L59"/>
  <c r="R59" s="1"/>
  <c r="M59"/>
  <c r="S59" s="1"/>
  <c r="N59"/>
  <c r="T59" s="1"/>
  <c r="P59"/>
  <c r="J29"/>
  <c r="P29" s="1"/>
  <c r="K29"/>
  <c r="Q29" s="1"/>
  <c r="L29"/>
  <c r="R29" s="1"/>
  <c r="M29"/>
  <c r="S29" s="1"/>
  <c r="N29"/>
  <c r="T29" s="1"/>
  <c r="J121"/>
  <c r="K121"/>
  <c r="Q121" s="1"/>
  <c r="L121"/>
  <c r="R121" s="1"/>
  <c r="M121"/>
  <c r="S121" s="1"/>
  <c r="N121"/>
  <c r="T121" s="1"/>
  <c r="P121"/>
  <c r="J124"/>
  <c r="P124" s="1"/>
  <c r="K124"/>
  <c r="Q124" s="1"/>
  <c r="L124"/>
  <c r="R124" s="1"/>
  <c r="M124"/>
  <c r="S124" s="1"/>
  <c r="N124"/>
  <c r="T124" s="1"/>
  <c r="J26"/>
  <c r="P26" s="1"/>
  <c r="K26"/>
  <c r="Q26" s="1"/>
  <c r="L26"/>
  <c r="R26" s="1"/>
  <c r="M26"/>
  <c r="S26" s="1"/>
  <c r="N26"/>
  <c r="T26" s="1"/>
  <c r="J114"/>
  <c r="K114"/>
  <c r="Q114" s="1"/>
  <c r="L114"/>
  <c r="R114" s="1"/>
  <c r="M114"/>
  <c r="S114" s="1"/>
  <c r="N114"/>
  <c r="T114" s="1"/>
  <c r="P114"/>
  <c r="J127"/>
  <c r="P127" s="1"/>
  <c r="K127"/>
  <c r="Q127" s="1"/>
  <c r="L127"/>
  <c r="R127" s="1"/>
  <c r="M127"/>
  <c r="S127" s="1"/>
  <c r="N127"/>
  <c r="T127" s="1"/>
  <c r="J109"/>
  <c r="P109" s="1"/>
  <c r="K109"/>
  <c r="Q109" s="1"/>
  <c r="L109"/>
  <c r="R109" s="1"/>
  <c r="M109"/>
  <c r="S109" s="1"/>
  <c r="N109"/>
  <c r="T109" s="1"/>
  <c r="J86"/>
  <c r="P86" s="1"/>
  <c r="K86"/>
  <c r="Q86" s="1"/>
  <c r="L86"/>
  <c r="R86" s="1"/>
  <c r="M86"/>
  <c r="S86" s="1"/>
  <c r="N86"/>
  <c r="T86" s="1"/>
  <c r="J135"/>
  <c r="K135"/>
  <c r="Q135" s="1"/>
  <c r="L135"/>
  <c r="R135" s="1"/>
  <c r="M135"/>
  <c r="S135" s="1"/>
  <c r="N135"/>
  <c r="T135" s="1"/>
  <c r="J99"/>
  <c r="P99" s="1"/>
  <c r="K99"/>
  <c r="Q99" s="1"/>
  <c r="L99"/>
  <c r="R99" s="1"/>
  <c r="M99"/>
  <c r="S99" s="1"/>
  <c r="N99"/>
  <c r="T99"/>
  <c r="J64"/>
  <c r="P64" s="1"/>
  <c r="K64"/>
  <c r="Q64" s="1"/>
  <c r="L64"/>
  <c r="R64" s="1"/>
  <c r="M64"/>
  <c r="S64" s="1"/>
  <c r="N64"/>
  <c r="T64" s="1"/>
  <c r="J21"/>
  <c r="P21" s="1"/>
  <c r="K21"/>
  <c r="Q21" s="1"/>
  <c r="L21"/>
  <c r="R21" s="1"/>
  <c r="M21"/>
  <c r="S21" s="1"/>
  <c r="N21"/>
  <c r="T21" s="1"/>
  <c r="J8"/>
  <c r="K8"/>
  <c r="Q8" s="1"/>
  <c r="L8"/>
  <c r="R8" s="1"/>
  <c r="M8"/>
  <c r="S8" s="1"/>
  <c r="N8"/>
  <c r="T8" s="1"/>
  <c r="P8"/>
  <c r="J39"/>
  <c r="P39" s="1"/>
  <c r="K39"/>
  <c r="Q39" s="1"/>
  <c r="L39"/>
  <c r="R39" s="1"/>
  <c r="M39"/>
  <c r="S39" s="1"/>
  <c r="N39"/>
  <c r="T39" s="1"/>
  <c r="J98"/>
  <c r="P98" s="1"/>
  <c r="K98"/>
  <c r="Q98" s="1"/>
  <c r="L98"/>
  <c r="R98" s="1"/>
  <c r="M98"/>
  <c r="S98" s="1"/>
  <c r="N98"/>
  <c r="T98" s="1"/>
  <c r="J79"/>
  <c r="P79" s="1"/>
  <c r="K79"/>
  <c r="Q79" s="1"/>
  <c r="L79"/>
  <c r="R79" s="1"/>
  <c r="M79"/>
  <c r="S79" s="1"/>
  <c r="N79"/>
  <c r="T79" s="1"/>
  <c r="J147"/>
  <c r="P147" s="1"/>
  <c r="K147"/>
  <c r="Q147" s="1"/>
  <c r="L147"/>
  <c r="R147" s="1"/>
  <c r="M147"/>
  <c r="S147" s="1"/>
  <c r="N147"/>
  <c r="T147" s="1"/>
  <c r="J57"/>
  <c r="P57" s="1"/>
  <c r="K57"/>
  <c r="Q57" s="1"/>
  <c r="L57"/>
  <c r="R57" s="1"/>
  <c r="M57"/>
  <c r="S57" s="1"/>
  <c r="N57"/>
  <c r="T57" s="1"/>
  <c r="J94"/>
  <c r="P94" s="1"/>
  <c r="K94"/>
  <c r="L94"/>
  <c r="R94" s="1"/>
  <c r="M94"/>
  <c r="S94" s="1"/>
  <c r="N94"/>
  <c r="T94" s="1"/>
  <c r="Q94"/>
  <c r="J15"/>
  <c r="P15" s="1"/>
  <c r="K15"/>
  <c r="Q15" s="1"/>
  <c r="L15"/>
  <c r="R15" s="1"/>
  <c r="M15"/>
  <c r="S15" s="1"/>
  <c r="N15"/>
  <c r="T15" s="1"/>
  <c r="J103"/>
  <c r="P103" s="1"/>
  <c r="K103"/>
  <c r="Q103" s="1"/>
  <c r="L103"/>
  <c r="R103" s="1"/>
  <c r="M103"/>
  <c r="S103" s="1"/>
  <c r="N103"/>
  <c r="T103" s="1"/>
  <c r="J101"/>
  <c r="K101"/>
  <c r="Q101" s="1"/>
  <c r="L101"/>
  <c r="R101" s="1"/>
  <c r="M101"/>
  <c r="S101" s="1"/>
  <c r="N101"/>
  <c r="T101" s="1"/>
  <c r="P101"/>
  <c r="J106"/>
  <c r="P106" s="1"/>
  <c r="K106"/>
  <c r="L106"/>
  <c r="R106" s="1"/>
  <c r="M106"/>
  <c r="S106" s="1"/>
  <c r="N106"/>
  <c r="T106" s="1"/>
  <c r="Q106"/>
  <c r="J134"/>
  <c r="P134" s="1"/>
  <c r="K134"/>
  <c r="Q134" s="1"/>
  <c r="L134"/>
  <c r="R134" s="1"/>
  <c r="M134"/>
  <c r="N134"/>
  <c r="T134" s="1"/>
  <c r="S134"/>
  <c r="J82"/>
  <c r="O82" s="1"/>
  <c r="U82" s="1"/>
  <c r="K82"/>
  <c r="Q82" s="1"/>
  <c r="L82"/>
  <c r="R82" s="1"/>
  <c r="M82"/>
  <c r="S82" s="1"/>
  <c r="N82"/>
  <c r="T82" s="1"/>
  <c r="J81"/>
  <c r="K81"/>
  <c r="Q81" s="1"/>
  <c r="L81"/>
  <c r="R81" s="1"/>
  <c r="M81"/>
  <c r="S81" s="1"/>
  <c r="N81"/>
  <c r="T81" s="1"/>
  <c r="P81"/>
  <c r="J91"/>
  <c r="K91"/>
  <c r="Q91" s="1"/>
  <c r="L91"/>
  <c r="R91" s="1"/>
  <c r="M91"/>
  <c r="S91" s="1"/>
  <c r="N91"/>
  <c r="T91" s="1"/>
  <c r="J34"/>
  <c r="P34" s="1"/>
  <c r="K34"/>
  <c r="Q34" s="1"/>
  <c r="L34"/>
  <c r="R34" s="1"/>
  <c r="M34"/>
  <c r="S34" s="1"/>
  <c r="N34"/>
  <c r="T34" s="1"/>
  <c r="J50"/>
  <c r="K50"/>
  <c r="Q50" s="1"/>
  <c r="L50"/>
  <c r="R50" s="1"/>
  <c r="M50"/>
  <c r="S50" s="1"/>
  <c r="N50"/>
  <c r="T50" s="1"/>
  <c r="J47"/>
  <c r="K47"/>
  <c r="Q47" s="1"/>
  <c r="L47"/>
  <c r="M47"/>
  <c r="S47" s="1"/>
  <c r="N47"/>
  <c r="T47" s="1"/>
  <c r="P47"/>
  <c r="R47"/>
  <c r="J76"/>
  <c r="K76"/>
  <c r="Q76" s="1"/>
  <c r="L76"/>
  <c r="R76" s="1"/>
  <c r="M76"/>
  <c r="S76" s="1"/>
  <c r="N76"/>
  <c r="T76" s="1"/>
  <c r="P76"/>
  <c r="J88"/>
  <c r="K88"/>
  <c r="Q88" s="1"/>
  <c r="L88"/>
  <c r="R88" s="1"/>
  <c r="M88"/>
  <c r="S88" s="1"/>
  <c r="N88"/>
  <c r="T88" s="1"/>
  <c r="J104"/>
  <c r="P104" s="1"/>
  <c r="K104"/>
  <c r="Q104" s="1"/>
  <c r="L104"/>
  <c r="R104" s="1"/>
  <c r="M104"/>
  <c r="S104" s="1"/>
  <c r="N104"/>
  <c r="T104" s="1"/>
  <c r="J40"/>
  <c r="K40"/>
  <c r="Q40" s="1"/>
  <c r="L40"/>
  <c r="R40" s="1"/>
  <c r="M40"/>
  <c r="N40"/>
  <c r="T40" s="1"/>
  <c r="S40"/>
  <c r="J89"/>
  <c r="P89" s="1"/>
  <c r="K89"/>
  <c r="Q89" s="1"/>
  <c r="L89"/>
  <c r="R89" s="1"/>
  <c r="M89"/>
  <c r="S89" s="1"/>
  <c r="N89"/>
  <c r="T89" s="1"/>
  <c r="J105"/>
  <c r="K105"/>
  <c r="Q105" s="1"/>
  <c r="L105"/>
  <c r="R105" s="1"/>
  <c r="M105"/>
  <c r="S105" s="1"/>
  <c r="N105"/>
  <c r="T105" s="1"/>
  <c r="J96"/>
  <c r="P96" s="1"/>
  <c r="K96"/>
  <c r="Q96" s="1"/>
  <c r="L96"/>
  <c r="R96" s="1"/>
  <c r="M96"/>
  <c r="S96" s="1"/>
  <c r="N96"/>
  <c r="T96" s="1"/>
  <c r="J74"/>
  <c r="K74"/>
  <c r="Q74" s="1"/>
  <c r="L74"/>
  <c r="M74"/>
  <c r="S74" s="1"/>
  <c r="N74"/>
  <c r="T74" s="1"/>
  <c r="R74"/>
  <c r="J30"/>
  <c r="P30" s="1"/>
  <c r="K30"/>
  <c r="Q30" s="1"/>
  <c r="L30"/>
  <c r="R30" s="1"/>
  <c r="M30"/>
  <c r="S30" s="1"/>
  <c r="N30"/>
  <c r="T30" s="1"/>
  <c r="J25"/>
  <c r="K25"/>
  <c r="Q25" s="1"/>
  <c r="L25"/>
  <c r="R25" s="1"/>
  <c r="M25"/>
  <c r="S25" s="1"/>
  <c r="N25"/>
  <c r="T25" s="1"/>
  <c r="P25"/>
  <c r="J80"/>
  <c r="P80" s="1"/>
  <c r="K80"/>
  <c r="Q80" s="1"/>
  <c r="L80"/>
  <c r="R80" s="1"/>
  <c r="M80"/>
  <c r="S80" s="1"/>
  <c r="N80"/>
  <c r="T80" s="1"/>
  <c r="J69"/>
  <c r="K69"/>
  <c r="Q69" s="1"/>
  <c r="L69"/>
  <c r="R69" s="1"/>
  <c r="M69"/>
  <c r="S69" s="1"/>
  <c r="N69"/>
  <c r="T69"/>
  <c r="J68"/>
  <c r="P68" s="1"/>
  <c r="K68"/>
  <c r="Q68" s="1"/>
  <c r="L68"/>
  <c r="R68" s="1"/>
  <c r="M68"/>
  <c r="S68" s="1"/>
  <c r="N68"/>
  <c r="T68" s="1"/>
  <c r="J116"/>
  <c r="P116" s="1"/>
  <c r="K116"/>
  <c r="Q116" s="1"/>
  <c r="L116"/>
  <c r="R116" s="1"/>
  <c r="M116"/>
  <c r="S116" s="1"/>
  <c r="N116"/>
  <c r="T116" s="1"/>
  <c r="J66"/>
  <c r="K66"/>
  <c r="Q66" s="1"/>
  <c r="L66"/>
  <c r="R66" s="1"/>
  <c r="M66"/>
  <c r="S66" s="1"/>
  <c r="N66"/>
  <c r="T66" s="1"/>
  <c r="P66"/>
  <c r="J73"/>
  <c r="P73" s="1"/>
  <c r="K73"/>
  <c r="Q73" s="1"/>
  <c r="L73"/>
  <c r="R73" s="1"/>
  <c r="M73"/>
  <c r="S73" s="1"/>
  <c r="N73"/>
  <c r="T73"/>
  <c r="J58"/>
  <c r="P58" s="1"/>
  <c r="K58"/>
  <c r="Q58" s="1"/>
  <c r="L58"/>
  <c r="R58" s="1"/>
  <c r="M58"/>
  <c r="S58" s="1"/>
  <c r="N58"/>
  <c r="T58" s="1"/>
  <c r="J43"/>
  <c r="K43"/>
  <c r="Q43" s="1"/>
  <c r="L43"/>
  <c r="R43" s="1"/>
  <c r="M43"/>
  <c r="S43" s="1"/>
  <c r="N43"/>
  <c r="T43" s="1"/>
  <c r="J42"/>
  <c r="P42" s="1"/>
  <c r="K42"/>
  <c r="Q42" s="1"/>
  <c r="L42"/>
  <c r="R42" s="1"/>
  <c r="M42"/>
  <c r="S42" s="1"/>
  <c r="N42"/>
  <c r="T42" s="1"/>
  <c r="J110"/>
  <c r="K110"/>
  <c r="Q110" s="1"/>
  <c r="L110"/>
  <c r="R110" s="1"/>
  <c r="M110"/>
  <c r="S110" s="1"/>
  <c r="N110"/>
  <c r="T110" s="1"/>
  <c r="J93"/>
  <c r="P93" s="1"/>
  <c r="K93"/>
  <c r="Q93" s="1"/>
  <c r="L93"/>
  <c r="R93" s="1"/>
  <c r="M93"/>
  <c r="S93" s="1"/>
  <c r="N93"/>
  <c r="T93" s="1"/>
  <c r="J24"/>
  <c r="P24" s="1"/>
  <c r="K24"/>
  <c r="Q24" s="1"/>
  <c r="L24"/>
  <c r="R24" s="1"/>
  <c r="M24"/>
  <c r="N24"/>
  <c r="S24"/>
  <c r="T24"/>
  <c r="J38"/>
  <c r="P38" s="1"/>
  <c r="K38"/>
  <c r="Q38" s="1"/>
  <c r="L38"/>
  <c r="R38" s="1"/>
  <c r="M38"/>
  <c r="S38" s="1"/>
  <c r="N38"/>
  <c r="T38" s="1"/>
  <c r="J28"/>
  <c r="K28"/>
  <c r="Q28" s="1"/>
  <c r="L28"/>
  <c r="R28" s="1"/>
  <c r="M28"/>
  <c r="S28" s="1"/>
  <c r="N28"/>
  <c r="T28" s="1"/>
  <c r="J16"/>
  <c r="P16" s="1"/>
  <c r="K16"/>
  <c r="Q16" s="1"/>
  <c r="L16"/>
  <c r="R16" s="1"/>
  <c r="M16"/>
  <c r="S16" s="1"/>
  <c r="N16"/>
  <c r="T16" s="1"/>
  <c r="J41"/>
  <c r="K41"/>
  <c r="Q41" s="1"/>
  <c r="L41"/>
  <c r="R41" s="1"/>
  <c r="M41"/>
  <c r="S41" s="1"/>
  <c r="N41"/>
  <c r="T41" s="1"/>
  <c r="P41"/>
  <c r="J53"/>
  <c r="K53"/>
  <c r="Q53" s="1"/>
  <c r="L53"/>
  <c r="R53" s="1"/>
  <c r="M53"/>
  <c r="S53" s="1"/>
  <c r="N53"/>
  <c r="T53" s="1"/>
  <c r="J44"/>
  <c r="P44" s="1"/>
  <c r="K44"/>
  <c r="Q44" s="1"/>
  <c r="L44"/>
  <c r="R44" s="1"/>
  <c r="M44"/>
  <c r="S44" s="1"/>
  <c r="N44"/>
  <c r="T44" s="1"/>
  <c r="J90"/>
  <c r="P90" s="1"/>
  <c r="K90"/>
  <c r="Q90" s="1"/>
  <c r="L90"/>
  <c r="R90" s="1"/>
  <c r="M90"/>
  <c r="S90" s="1"/>
  <c r="N90"/>
  <c r="T90" s="1"/>
  <c r="J7"/>
  <c r="P7" s="1"/>
  <c r="K7"/>
  <c r="Q7" s="1"/>
  <c r="L7"/>
  <c r="R7" s="1"/>
  <c r="M7"/>
  <c r="S7" s="1"/>
  <c r="N7"/>
  <c r="T7" s="1"/>
  <c r="J112"/>
  <c r="K112"/>
  <c r="Q112" s="1"/>
  <c r="L112"/>
  <c r="R112" s="1"/>
  <c r="M112"/>
  <c r="S112" s="1"/>
  <c r="N112"/>
  <c r="T112" s="1"/>
  <c r="J32"/>
  <c r="P32" s="1"/>
  <c r="K32"/>
  <c r="Q32" s="1"/>
  <c r="L32"/>
  <c r="R32" s="1"/>
  <c r="M32"/>
  <c r="S32" s="1"/>
  <c r="N32"/>
  <c r="T32" s="1"/>
  <c r="J45"/>
  <c r="K45"/>
  <c r="Q45" s="1"/>
  <c r="L45"/>
  <c r="M45"/>
  <c r="S45" s="1"/>
  <c r="N45"/>
  <c r="T45" s="1"/>
  <c r="P45"/>
  <c r="R45"/>
  <c r="J87"/>
  <c r="P87" s="1"/>
  <c r="K87"/>
  <c r="Q87" s="1"/>
  <c r="L87"/>
  <c r="M87"/>
  <c r="S87" s="1"/>
  <c r="N87"/>
  <c r="T87" s="1"/>
  <c r="R87"/>
  <c r="J56"/>
  <c r="P56" s="1"/>
  <c r="K56"/>
  <c r="Q56" s="1"/>
  <c r="L56"/>
  <c r="R56" s="1"/>
  <c r="M56"/>
  <c r="N56"/>
  <c r="T56" s="1"/>
  <c r="S56"/>
  <c r="J62"/>
  <c r="P62" s="1"/>
  <c r="K62"/>
  <c r="Q62" s="1"/>
  <c r="L62"/>
  <c r="R62" s="1"/>
  <c r="M62"/>
  <c r="S62" s="1"/>
  <c r="N62"/>
  <c r="T62" s="1"/>
  <c r="J72"/>
  <c r="P72" s="1"/>
  <c r="K72"/>
  <c r="Q72" s="1"/>
  <c r="L72"/>
  <c r="R72" s="1"/>
  <c r="M72"/>
  <c r="S72" s="1"/>
  <c r="N72"/>
  <c r="T72" s="1"/>
  <c r="J19"/>
  <c r="P19" s="1"/>
  <c r="K19"/>
  <c r="Q19" s="1"/>
  <c r="L19"/>
  <c r="R19" s="1"/>
  <c r="M19"/>
  <c r="S19" s="1"/>
  <c r="N19"/>
  <c r="T19" s="1"/>
  <c r="J60"/>
  <c r="K60"/>
  <c r="Q60" s="1"/>
  <c r="L60"/>
  <c r="R60" s="1"/>
  <c r="M60"/>
  <c r="S60" s="1"/>
  <c r="N60"/>
  <c r="T60" s="1"/>
  <c r="P60"/>
  <c r="J36"/>
  <c r="P36" s="1"/>
  <c r="K36"/>
  <c r="Q36" s="1"/>
  <c r="L36"/>
  <c r="R36" s="1"/>
  <c r="M36"/>
  <c r="S36" s="1"/>
  <c r="N36"/>
  <c r="T36" s="1"/>
  <c r="J55"/>
  <c r="P55" s="1"/>
  <c r="K55"/>
  <c r="Q55" s="1"/>
  <c r="L55"/>
  <c r="R55" s="1"/>
  <c r="M55"/>
  <c r="S55" s="1"/>
  <c r="N55"/>
  <c r="T55" s="1"/>
  <c r="J31"/>
  <c r="P31" s="1"/>
  <c r="K31"/>
  <c r="Q31" s="1"/>
  <c r="L31"/>
  <c r="R31" s="1"/>
  <c r="M31"/>
  <c r="S31" s="1"/>
  <c r="N31"/>
  <c r="T31" s="1"/>
  <c r="J12"/>
  <c r="P12" s="1"/>
  <c r="K12"/>
  <c r="Q12" s="1"/>
  <c r="L12"/>
  <c r="R12" s="1"/>
  <c r="M12"/>
  <c r="S12" s="1"/>
  <c r="N12"/>
  <c r="T12" s="1"/>
  <c r="J48"/>
  <c r="P48" s="1"/>
  <c r="K48"/>
  <c r="Q48" s="1"/>
  <c r="L48"/>
  <c r="R48" s="1"/>
  <c r="M48"/>
  <c r="S48" s="1"/>
  <c r="N48"/>
  <c r="T48" s="1"/>
  <c r="J33"/>
  <c r="P33" s="1"/>
  <c r="K33"/>
  <c r="Q33" s="1"/>
  <c r="L33"/>
  <c r="R33" s="1"/>
  <c r="M33"/>
  <c r="S33" s="1"/>
  <c r="N33"/>
  <c r="T33" s="1"/>
  <c r="J27"/>
  <c r="P27" s="1"/>
  <c r="K27"/>
  <c r="Q27" s="1"/>
  <c r="L27"/>
  <c r="M27"/>
  <c r="S27" s="1"/>
  <c r="N27"/>
  <c r="R27"/>
  <c r="T27"/>
  <c r="J52"/>
  <c r="P52" s="1"/>
  <c r="K52"/>
  <c r="Q52" s="1"/>
  <c r="L52"/>
  <c r="R52" s="1"/>
  <c r="M52"/>
  <c r="S52" s="1"/>
  <c r="N52"/>
  <c r="T52" s="1"/>
  <c r="J35"/>
  <c r="P35" s="1"/>
  <c r="K35"/>
  <c r="Q35" s="1"/>
  <c r="L35"/>
  <c r="R35" s="1"/>
  <c r="M35"/>
  <c r="S35" s="1"/>
  <c r="N35"/>
  <c r="T35" s="1"/>
  <c r="J61"/>
  <c r="K61"/>
  <c r="Q61" s="1"/>
  <c r="L61"/>
  <c r="R61" s="1"/>
  <c r="M61"/>
  <c r="S61" s="1"/>
  <c r="N61"/>
  <c r="T61" s="1"/>
  <c r="P61"/>
  <c r="J22"/>
  <c r="P22" s="1"/>
  <c r="K22"/>
  <c r="Q22" s="1"/>
  <c r="L22"/>
  <c r="R22" s="1"/>
  <c r="M22"/>
  <c r="S22" s="1"/>
  <c r="N22"/>
  <c r="T22" s="1"/>
  <c r="J10"/>
  <c r="P10" s="1"/>
  <c r="K10"/>
  <c r="Q10" s="1"/>
  <c r="L10"/>
  <c r="R10" s="1"/>
  <c r="M10"/>
  <c r="S10" s="1"/>
  <c r="N10"/>
  <c r="T10" s="1"/>
  <c r="J51"/>
  <c r="P51" s="1"/>
  <c r="K51"/>
  <c r="Q51" s="1"/>
  <c r="L51"/>
  <c r="R51" s="1"/>
  <c r="M51"/>
  <c r="S51" s="1"/>
  <c r="N51"/>
  <c r="T51" s="1"/>
  <c r="J23"/>
  <c r="P23" s="1"/>
  <c r="K23"/>
  <c r="Q23" s="1"/>
  <c r="L23"/>
  <c r="M23"/>
  <c r="S23" s="1"/>
  <c r="N23"/>
  <c r="T23" s="1"/>
  <c r="R23"/>
  <c r="J9"/>
  <c r="P9" s="1"/>
  <c r="K9"/>
  <c r="Q9" s="1"/>
  <c r="L9"/>
  <c r="R9" s="1"/>
  <c r="M9"/>
  <c r="S9" s="1"/>
  <c r="N9"/>
  <c r="T9"/>
  <c r="J92"/>
  <c r="P92" s="1"/>
  <c r="K92"/>
  <c r="Q92" s="1"/>
  <c r="L92"/>
  <c r="R92" s="1"/>
  <c r="M92"/>
  <c r="S92" s="1"/>
  <c r="N92"/>
  <c r="T92" s="1"/>
  <c r="J5"/>
  <c r="P5" s="1"/>
  <c r="K5"/>
  <c r="Q5" s="1"/>
  <c r="L5"/>
  <c r="R5" s="1"/>
  <c r="M5"/>
  <c r="S5" s="1"/>
  <c r="N5"/>
  <c r="T5" s="1"/>
  <c r="J20"/>
  <c r="P20" s="1"/>
  <c r="K20"/>
  <c r="Q20" s="1"/>
  <c r="L20"/>
  <c r="M20"/>
  <c r="S20" s="1"/>
  <c r="N20"/>
  <c r="T20" s="1"/>
  <c r="R20"/>
  <c r="J18"/>
  <c r="P18" s="1"/>
  <c r="K18"/>
  <c r="Q18" s="1"/>
  <c r="L18"/>
  <c r="R18" s="1"/>
  <c r="M18"/>
  <c r="S18" s="1"/>
  <c r="N18"/>
  <c r="T18" s="1"/>
  <c r="J17"/>
  <c r="P17" s="1"/>
  <c r="K17"/>
  <c r="Q17" s="1"/>
  <c r="L17"/>
  <c r="R17" s="1"/>
  <c r="M17"/>
  <c r="S17" s="1"/>
  <c r="N17"/>
  <c r="T17" s="1"/>
  <c r="J3"/>
  <c r="P3" s="1"/>
  <c r="K3"/>
  <c r="Q3" s="1"/>
  <c r="L3"/>
  <c r="R3" s="1"/>
  <c r="M3"/>
  <c r="S3" s="1"/>
  <c r="N3"/>
  <c r="T3" s="1"/>
  <c r="J4"/>
  <c r="P4" s="1"/>
  <c r="K4"/>
  <c r="Q4" s="1"/>
  <c r="L4"/>
  <c r="R4" s="1"/>
  <c r="M4"/>
  <c r="S4" s="1"/>
  <c r="N4"/>
  <c r="T4" s="1"/>
  <c r="J6"/>
  <c r="P6" s="1"/>
  <c r="K6"/>
  <c r="Q6" s="1"/>
  <c r="L6"/>
  <c r="R6" s="1"/>
  <c r="M6"/>
  <c r="S6" s="1"/>
  <c r="N6"/>
  <c r="T6" s="1"/>
  <c r="J13"/>
  <c r="K13"/>
  <c r="Q13" s="1"/>
  <c r="L13"/>
  <c r="R13" s="1"/>
  <c r="M13"/>
  <c r="S13" s="1"/>
  <c r="N13"/>
  <c r="T13" s="1"/>
  <c r="P13"/>
  <c r="J11"/>
  <c r="K11"/>
  <c r="Q11" s="1"/>
  <c r="L11"/>
  <c r="R11" s="1"/>
  <c r="M11"/>
  <c r="S11" s="1"/>
  <c r="N11"/>
  <c r="T11" s="1"/>
  <c r="J14"/>
  <c r="P14" s="1"/>
  <c r="K14"/>
  <c r="Q14" s="1"/>
  <c r="L14"/>
  <c r="R14" s="1"/>
  <c r="M14"/>
  <c r="S14" s="1"/>
  <c r="N14"/>
  <c r="T14"/>
  <c r="S153"/>
  <c r="N153"/>
  <c r="T153" s="1"/>
  <c r="M153"/>
  <c r="L153"/>
  <c r="R153" s="1"/>
  <c r="K153"/>
  <c r="Q153" s="1"/>
  <c r="J153"/>
  <c r="P153" s="1"/>
  <c r="N129"/>
  <c r="T129" s="1"/>
  <c r="M129"/>
  <c r="S129" s="1"/>
  <c r="L129"/>
  <c r="R129" s="1"/>
  <c r="K129"/>
  <c r="Q129" s="1"/>
  <c r="J129"/>
  <c r="P129" s="1"/>
  <c r="D19" i="3" l="1"/>
  <c r="B19"/>
  <c r="C19"/>
  <c r="E19"/>
  <c r="O14" i="2"/>
  <c r="U14" s="1"/>
  <c r="O114"/>
  <c r="U114" s="1"/>
  <c r="O136"/>
  <c r="U136" s="1"/>
  <c r="O103"/>
  <c r="U103" s="1"/>
  <c r="O77"/>
  <c r="U77" s="1"/>
  <c r="O43"/>
  <c r="U43" s="1"/>
  <c r="O147"/>
  <c r="U147" s="1"/>
  <c r="P82"/>
  <c r="O8"/>
  <c r="U8" s="1"/>
  <c r="O135"/>
  <c r="U135" s="1"/>
  <c r="O6"/>
  <c r="U6" s="1"/>
  <c r="O9"/>
  <c r="U9" s="1"/>
  <c r="O4"/>
  <c r="U4" s="1"/>
  <c r="O129"/>
  <c r="U129" s="1"/>
  <c r="P135"/>
  <c r="O112"/>
  <c r="U112" s="1"/>
  <c r="O38"/>
  <c r="U38" s="1"/>
  <c r="O76"/>
  <c r="U76" s="1"/>
  <c r="O71"/>
  <c r="U71" s="1"/>
  <c r="O97"/>
  <c r="U97" s="1"/>
  <c r="O122"/>
  <c r="U122" s="1"/>
  <c r="O138"/>
  <c r="U138" s="1"/>
  <c r="O33"/>
  <c r="U33" s="1"/>
  <c r="O72"/>
  <c r="U72" s="1"/>
  <c r="O28"/>
  <c r="U28" s="1"/>
  <c r="O132"/>
  <c r="U132" s="1"/>
  <c r="O67"/>
  <c r="U67" s="1"/>
  <c r="O139"/>
  <c r="U139" s="1"/>
  <c r="O23"/>
  <c r="U23" s="1"/>
  <c r="O53"/>
  <c r="U53" s="1"/>
  <c r="O51"/>
  <c r="U51" s="1"/>
  <c r="O48"/>
  <c r="U48" s="1"/>
  <c r="O62"/>
  <c r="U62" s="1"/>
  <c r="O41"/>
  <c r="U41" s="1"/>
  <c r="P43"/>
  <c r="P136"/>
  <c r="O115"/>
  <c r="U115" s="1"/>
  <c r="P77"/>
  <c r="O144"/>
  <c r="U144" s="1"/>
  <c r="O123"/>
  <c r="U123" s="1"/>
  <c r="O148"/>
  <c r="U148" s="1"/>
  <c r="O130"/>
  <c r="U130" s="1"/>
  <c r="O128"/>
  <c r="U128" s="1"/>
  <c r="O140"/>
  <c r="U140" s="1"/>
  <c r="O131"/>
  <c r="U131" s="1"/>
  <c r="O142"/>
  <c r="U142" s="1"/>
  <c r="O125"/>
  <c r="U125" s="1"/>
  <c r="O111"/>
  <c r="U111" s="1"/>
  <c r="O145"/>
  <c r="U145" s="1"/>
  <c r="O153"/>
  <c r="U153" s="1"/>
  <c r="O18"/>
  <c r="U18" s="1"/>
  <c r="O11"/>
  <c r="U11" s="1"/>
  <c r="P53"/>
  <c r="P132"/>
  <c r="P67"/>
  <c r="O55"/>
  <c r="U55" s="1"/>
  <c r="O46"/>
  <c r="U46" s="1"/>
  <c r="O20"/>
  <c r="U20" s="1"/>
  <c r="O61"/>
  <c r="U61" s="1"/>
  <c r="O45"/>
  <c r="U45" s="1"/>
  <c r="O90"/>
  <c r="U90" s="1"/>
  <c r="O35"/>
  <c r="U35" s="1"/>
  <c r="O36"/>
  <c r="U36" s="1"/>
  <c r="O58"/>
  <c r="U58" s="1"/>
  <c r="O69"/>
  <c r="U69" s="1"/>
  <c r="O25"/>
  <c r="U25" s="1"/>
  <c r="P148"/>
  <c r="O83"/>
  <c r="U83" s="1"/>
  <c r="P130"/>
  <c r="P128"/>
  <c r="P140"/>
  <c r="P131"/>
  <c r="P142"/>
  <c r="P125"/>
  <c r="P111"/>
  <c r="P145"/>
  <c r="O150"/>
  <c r="U150" s="1"/>
  <c r="O117"/>
  <c r="U117" s="1"/>
  <c r="P11"/>
  <c r="O7"/>
  <c r="U7" s="1"/>
  <c r="O24"/>
  <c r="U24" s="1"/>
  <c r="O93"/>
  <c r="U93" s="1"/>
  <c r="P69"/>
  <c r="P112"/>
  <c r="O110"/>
  <c r="U110" s="1"/>
  <c r="O42"/>
  <c r="U42" s="1"/>
  <c r="O50"/>
  <c r="U50" s="1"/>
  <c r="O5"/>
  <c r="U5" s="1"/>
  <c r="P28"/>
  <c r="O91"/>
  <c r="U91" s="1"/>
  <c r="P91"/>
  <c r="O92"/>
  <c r="U92" s="1"/>
  <c r="O12"/>
  <c r="U12" s="1"/>
  <c r="O60"/>
  <c r="U60" s="1"/>
  <c r="O56"/>
  <c r="U56" s="1"/>
  <c r="O44"/>
  <c r="U44" s="1"/>
  <c r="O73"/>
  <c r="U73" s="1"/>
  <c r="O66"/>
  <c r="U66" s="1"/>
  <c r="O104"/>
  <c r="U104" s="1"/>
  <c r="O88"/>
  <c r="U88" s="1"/>
  <c r="P88"/>
  <c r="O3"/>
  <c r="U3" s="1"/>
  <c r="O13"/>
  <c r="U13" s="1"/>
  <c r="O17"/>
  <c r="U17" s="1"/>
  <c r="O10"/>
  <c r="U10" s="1"/>
  <c r="O52"/>
  <c r="U52" s="1"/>
  <c r="P110"/>
  <c r="O116"/>
  <c r="U116" s="1"/>
  <c r="O68"/>
  <c r="U68" s="1"/>
  <c r="O89"/>
  <c r="U89" s="1"/>
  <c r="O40"/>
  <c r="U40" s="1"/>
  <c r="P40"/>
  <c r="O22"/>
  <c r="U22" s="1"/>
  <c r="O27"/>
  <c r="U27" s="1"/>
  <c r="O31"/>
  <c r="U31" s="1"/>
  <c r="O19"/>
  <c r="U19" s="1"/>
  <c r="O87"/>
  <c r="U87" s="1"/>
  <c r="O32"/>
  <c r="U32" s="1"/>
  <c r="O80"/>
  <c r="U80" s="1"/>
  <c r="O96"/>
  <c r="U96" s="1"/>
  <c r="O105"/>
  <c r="U105" s="1"/>
  <c r="P105"/>
  <c r="O16"/>
  <c r="U16" s="1"/>
  <c r="O30"/>
  <c r="U30" s="1"/>
  <c r="O74"/>
  <c r="U74" s="1"/>
  <c r="P74"/>
  <c r="O70"/>
  <c r="U70" s="1"/>
  <c r="R70"/>
  <c r="O49"/>
  <c r="U49" s="1"/>
  <c r="R49"/>
  <c r="O85"/>
  <c r="U85" s="1"/>
  <c r="R85"/>
  <c r="O37"/>
  <c r="U37" s="1"/>
  <c r="O81"/>
  <c r="U81" s="1"/>
  <c r="O121"/>
  <c r="U121" s="1"/>
  <c r="O143"/>
  <c r="U143" s="1"/>
  <c r="O133"/>
  <c r="U133" s="1"/>
  <c r="O63"/>
  <c r="U63" s="1"/>
  <c r="O113"/>
  <c r="U113" s="1"/>
  <c r="O101"/>
  <c r="U101" s="1"/>
  <c r="O57"/>
  <c r="U57" s="1"/>
  <c r="O39"/>
  <c r="U39" s="1"/>
  <c r="O99"/>
  <c r="U99" s="1"/>
  <c r="O127"/>
  <c r="U127" s="1"/>
  <c r="O102"/>
  <c r="U102" s="1"/>
  <c r="R102"/>
  <c r="O84"/>
  <c r="U84" s="1"/>
  <c r="R84"/>
  <c r="O126"/>
  <c r="U126" s="1"/>
  <c r="R126"/>
  <c r="O149"/>
  <c r="U149" s="1"/>
  <c r="P50"/>
  <c r="O106"/>
  <c r="U106" s="1"/>
  <c r="O94"/>
  <c r="U94" s="1"/>
  <c r="O98"/>
  <c r="U98" s="1"/>
  <c r="O64"/>
  <c r="U64" s="1"/>
  <c r="O109"/>
  <c r="U109" s="1"/>
  <c r="O124"/>
  <c r="U124" s="1"/>
  <c r="O34"/>
  <c r="U34" s="1"/>
  <c r="O59"/>
  <c r="U59" s="1"/>
  <c r="O75"/>
  <c r="U75" s="1"/>
  <c r="R75"/>
  <c r="O54"/>
  <c r="U54" s="1"/>
  <c r="R54"/>
  <c r="O118"/>
  <c r="U118" s="1"/>
  <c r="O47"/>
  <c r="U47" s="1"/>
  <c r="O134"/>
  <c r="U134" s="1"/>
  <c r="O15"/>
  <c r="U15" s="1"/>
  <c r="O79"/>
  <c r="U79" s="1"/>
  <c r="O21"/>
  <c r="U21" s="1"/>
  <c r="O86"/>
  <c r="U86" s="1"/>
  <c r="O26"/>
  <c r="U26" s="1"/>
  <c r="O29"/>
  <c r="U29" s="1"/>
  <c r="O119"/>
  <c r="U119" s="1"/>
  <c r="R119"/>
  <c r="O65"/>
  <c r="U65" s="1"/>
  <c r="R65"/>
  <c r="O141"/>
  <c r="U141" s="1"/>
  <c r="R141"/>
  <c r="O108"/>
  <c r="U108" s="1"/>
  <c r="O95"/>
  <c r="U95" s="1"/>
  <c r="O100"/>
  <c r="U100" s="1"/>
  <c r="O78"/>
  <c r="U78" s="1"/>
  <c r="O151"/>
  <c r="U151" s="1"/>
  <c r="O152"/>
  <c r="U152" s="1"/>
  <c r="O107"/>
  <c r="U107" s="1"/>
  <c r="O120"/>
  <c r="U120" s="1"/>
  <c r="O137"/>
  <c r="U137" s="1"/>
  <c r="O146"/>
  <c r="U146" s="1"/>
  <c r="O154"/>
  <c r="U154" s="1"/>
  <c r="R118"/>
  <c r="R71"/>
  <c r="R108"/>
  <c r="R97"/>
  <c r="R37"/>
  <c r="R122"/>
  <c r="R149"/>
  <c r="R138"/>
</calcChain>
</file>

<file path=xl/sharedStrings.xml><?xml version="1.0" encoding="utf-8"?>
<sst xmlns="http://schemas.openxmlformats.org/spreadsheetml/2006/main" count="697" uniqueCount="191">
  <si>
    <t>Kopecký Tomáš</t>
  </si>
  <si>
    <t>Böhm Pavel</t>
  </si>
  <si>
    <t>Vohanka Jiří</t>
  </si>
  <si>
    <t>Níšek Tomáš</t>
  </si>
  <si>
    <t>Ondráček Hynek</t>
  </si>
  <si>
    <t>Henzl Jakub</t>
  </si>
  <si>
    <t>Kristian Tomáš</t>
  </si>
  <si>
    <t>Závodský Radim</t>
  </si>
  <si>
    <t>Vašíček Vojtěch</t>
  </si>
  <si>
    <t>Galčán Samuel</t>
  </si>
  <si>
    <t>Kubala Jakub</t>
  </si>
  <si>
    <t>Příjméno</t>
  </si>
  <si>
    <t>narození</t>
  </si>
  <si>
    <t>kraj</t>
  </si>
  <si>
    <t>výška</t>
  </si>
  <si>
    <t>dosah</t>
  </si>
  <si>
    <t>VSR</t>
  </si>
  <si>
    <t>M1</t>
  </si>
  <si>
    <t>SDM</t>
  </si>
  <si>
    <t>K-test</t>
  </si>
  <si>
    <t>MS</t>
  </si>
  <si>
    <t>ZL</t>
  </si>
  <si>
    <t>Medek Dominik</t>
  </si>
  <si>
    <t>Vaculín Michal</t>
  </si>
  <si>
    <t>Gonda Marek</t>
  </si>
  <si>
    <t>Malata Lukáš</t>
  </si>
  <si>
    <t>Simon Antonín</t>
  </si>
  <si>
    <t>Sysala Michal</t>
  </si>
  <si>
    <t>Hubáček Vladimír</t>
  </si>
  <si>
    <t>Vavrečka Tomáš</t>
  </si>
  <si>
    <t>Svoboda Marek</t>
  </si>
  <si>
    <t>Žák Václav</t>
  </si>
  <si>
    <t>Jaško Daniel</t>
  </si>
  <si>
    <t>Jirásek Jiří</t>
  </si>
  <si>
    <t>Olejár Adam</t>
  </si>
  <si>
    <t>Unzeitig Ondřej</t>
  </si>
  <si>
    <t>Vovk Robert</t>
  </si>
  <si>
    <t>Kaška Petr</t>
  </si>
  <si>
    <t>Benko Dan</t>
  </si>
  <si>
    <t>Kočvara Jakub</t>
  </si>
  <si>
    <t>Maruš David</t>
  </si>
  <si>
    <t>Pelíšek Antonín</t>
  </si>
  <si>
    <t>Jirásek Jan</t>
  </si>
  <si>
    <t>Roubal Jiří</t>
  </si>
  <si>
    <t>PA</t>
  </si>
  <si>
    <t>Ohnesorg Adam</t>
  </si>
  <si>
    <t>Koubek Petr</t>
  </si>
  <si>
    <t>Kralič Adam</t>
  </si>
  <si>
    <t>Vokoun Tomáš</t>
  </si>
  <si>
    <t>Wnclowský Tomáš</t>
  </si>
  <si>
    <t>Houda Tomáš</t>
  </si>
  <si>
    <t>KV</t>
  </si>
  <si>
    <t>Černý Roman</t>
  </si>
  <si>
    <t>Vácha Jakub</t>
  </si>
  <si>
    <t>Baník Martin</t>
  </si>
  <si>
    <t>Chalupský Petr</t>
  </si>
  <si>
    <t>Černý Daniel</t>
  </si>
  <si>
    <t>Weber Lukáš</t>
  </si>
  <si>
    <t>Novák Karel</t>
  </si>
  <si>
    <t>Cihlář Martin</t>
  </si>
  <si>
    <t>Horáček Adam</t>
  </si>
  <si>
    <t>Fišer Martin</t>
  </si>
  <si>
    <t>PL</t>
  </si>
  <si>
    <t>Vago Michal</t>
  </si>
  <si>
    <t>Švoma Ondřej</t>
  </si>
  <si>
    <t>Augustin Luboš</t>
  </si>
  <si>
    <t>Vybíral Vít</t>
  </si>
  <si>
    <t>Čeček Jaroslav</t>
  </si>
  <si>
    <t>Vanini Jan</t>
  </si>
  <si>
    <t>Hladík Vojtěch</t>
  </si>
  <si>
    <t>Pokorný Tomáš</t>
  </si>
  <si>
    <t>Pecina Miroslav</t>
  </si>
  <si>
    <t>Žáček Richard</t>
  </si>
  <si>
    <t>Němec Jakub</t>
  </si>
  <si>
    <t>Hroch Ondřej</t>
  </si>
  <si>
    <t>VY</t>
  </si>
  <si>
    <t>Gajárek Adam</t>
  </si>
  <si>
    <t>Čeketka Lukáš</t>
  </si>
  <si>
    <t>Toman Matáš</t>
  </si>
  <si>
    <t>Wilk Sebastián</t>
  </si>
  <si>
    <t>Bohatec Petr</t>
  </si>
  <si>
    <t>Černý Dominik</t>
  </si>
  <si>
    <t>Horyanský Patrik</t>
  </si>
  <si>
    <t>Graclík Jan</t>
  </si>
  <si>
    <t>Lamač Lukáš</t>
  </si>
  <si>
    <t>Maňas Jakub</t>
  </si>
  <si>
    <t>JM</t>
  </si>
  <si>
    <t>A</t>
  </si>
  <si>
    <t>Koleček V.</t>
  </si>
  <si>
    <t>Špelda O.</t>
  </si>
  <si>
    <t>Kunc M.</t>
  </si>
  <si>
    <t>Tláskal J.</t>
  </si>
  <si>
    <t>Holý T.</t>
  </si>
  <si>
    <t>Šedivý D.</t>
  </si>
  <si>
    <t>Flaška S.</t>
  </si>
  <si>
    <t>Effenberk J.</t>
  </si>
  <si>
    <t>Nejman Z.</t>
  </si>
  <si>
    <t>Fejfar M.</t>
  </si>
  <si>
    <t>Paťava T.</t>
  </si>
  <si>
    <t>HK</t>
  </si>
  <si>
    <t>Kubrycht Šimon</t>
  </si>
  <si>
    <t>Riesz Martin</t>
  </si>
  <si>
    <t>Ureš Filip</t>
  </si>
  <si>
    <t>Láni Julius</t>
  </si>
  <si>
    <t>Stieber Rudolf</t>
  </si>
  <si>
    <t>Novotný Vojtěch</t>
  </si>
  <si>
    <t>Russ Michal</t>
  </si>
  <si>
    <t>Tichý Marek</t>
  </si>
  <si>
    <t>Kadečka Denis</t>
  </si>
  <si>
    <t>Mikulenka jiří</t>
  </si>
  <si>
    <t>Shaker Adam</t>
  </si>
  <si>
    <t>Ureš Jakub</t>
  </si>
  <si>
    <t>SČ</t>
  </si>
  <si>
    <t>Záhoř Oldřich</t>
  </si>
  <si>
    <t>Werner Stanislav</t>
  </si>
  <si>
    <t>Kohout Petr</t>
  </si>
  <si>
    <t>Reiter Filip Jakub</t>
  </si>
  <si>
    <t>Kotaška David</t>
  </si>
  <si>
    <t>Velát Ondřej</t>
  </si>
  <si>
    <t>Pridadka David</t>
  </si>
  <si>
    <t>Homon Ondřej</t>
  </si>
  <si>
    <t>Hořejší Martin</t>
  </si>
  <si>
    <t>Ziegler Filip</t>
  </si>
  <si>
    <t>Novák Jan</t>
  </si>
  <si>
    <t>Kaisler Jan</t>
  </si>
  <si>
    <t>JČ</t>
  </si>
  <si>
    <t>Hofírek M.</t>
  </si>
  <si>
    <t>Krčmář O.</t>
  </si>
  <si>
    <t>Šóš M.</t>
  </si>
  <si>
    <t>Hofírek T.</t>
  </si>
  <si>
    <t>Dočkal J.</t>
  </si>
  <si>
    <t>Horák Š.</t>
  </si>
  <si>
    <t>Smolík J.</t>
  </si>
  <si>
    <t>Koňařík M.</t>
  </si>
  <si>
    <t>Macek T.</t>
  </si>
  <si>
    <t>OL</t>
  </si>
  <si>
    <t>Baláž Radek</t>
  </si>
  <si>
    <t>Bašta Jan</t>
  </si>
  <si>
    <t>Bell Arthur</t>
  </si>
  <si>
    <t>Brož Matěj</t>
  </si>
  <si>
    <t>Hubata-Vacek David</t>
  </si>
  <si>
    <t>Maixner tomáš</t>
  </si>
  <si>
    <t>Mihaliček Michal</t>
  </si>
  <si>
    <t>Skřivan Vojtěch</t>
  </si>
  <si>
    <t>Špulák Petr</t>
  </si>
  <si>
    <t>Toman Ladislav</t>
  </si>
  <si>
    <t>Vodička Jan</t>
  </si>
  <si>
    <t>Vojíř Šimon</t>
  </si>
  <si>
    <t>PH</t>
  </si>
  <si>
    <t>Girč Timofej</t>
  </si>
  <si>
    <t>Zahradník Aleš</t>
  </si>
  <si>
    <t>Dolejší František</t>
  </si>
  <si>
    <t>Skoumal Daniel</t>
  </si>
  <si>
    <t>Roubal Albert</t>
  </si>
  <si>
    <t>Kořínek Jan</t>
  </si>
  <si>
    <t>Latina Matěj</t>
  </si>
  <si>
    <t>Chládek Jan</t>
  </si>
  <si>
    <t>Lank Matouš</t>
  </si>
  <si>
    <t>Kovář Pavel</t>
  </si>
  <si>
    <t>Drozda Matěj</t>
  </si>
  <si>
    <t>US</t>
  </si>
  <si>
    <t>LB</t>
  </si>
  <si>
    <t>Drahoňovský Matouš</t>
  </si>
  <si>
    <t>Staněk Lubomír</t>
  </si>
  <si>
    <t>Dvořák Radek</t>
  </si>
  <si>
    <t>Kučera Marek</t>
  </si>
  <si>
    <t>Bryknar Šimon</t>
  </si>
  <si>
    <t>Mindl Ondra</t>
  </si>
  <si>
    <t>Novotný Ondřej</t>
  </si>
  <si>
    <t>Koffer Tomáš</t>
  </si>
  <si>
    <t>Anděl David</t>
  </si>
  <si>
    <t>Hůla Daniel</t>
  </si>
  <si>
    <t>Hendrich Tomáš</t>
  </si>
  <si>
    <t>Krpač Ondřej</t>
  </si>
  <si>
    <t>Suchomel Milan</t>
  </si>
  <si>
    <t>Příjmení, Jméno</t>
  </si>
  <si>
    <t>Narození</t>
  </si>
  <si>
    <t>Testy</t>
  </si>
  <si>
    <t>Body</t>
  </si>
  <si>
    <t>Kategorie hráče</t>
  </si>
  <si>
    <t xml:space="preserve"> </t>
  </si>
  <si>
    <t>Výška</t>
  </si>
  <si>
    <t>Celkem</t>
  </si>
  <si>
    <t>B</t>
  </si>
  <si>
    <t>C</t>
  </si>
  <si>
    <t>D</t>
  </si>
  <si>
    <t>Bodovaných hráčů</t>
  </si>
  <si>
    <t>Kraj</t>
  </si>
  <si>
    <t>Body celkem</t>
  </si>
  <si>
    <t>Průměr na jednoho testovaného hráče</t>
  </si>
  <si>
    <t>Body SpS testy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</si>
</sst>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Mangal"/>
      <family val="2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ont="0" applyFill="0" applyBorder="0" applyAlignment="0" applyProtection="0">
      <alignment vertical="top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/>
    <xf numFmtId="0" fontId="7" fillId="0" borderId="0" xfId="2" applyAlignment="1" applyProtection="1"/>
    <xf numFmtId="0" fontId="5" fillId="0" borderId="0" xfId="1" applyNumberFormat="1" applyFont="1" applyFill="1" applyBorder="1" applyAlignment="1" applyProtection="1">
      <alignment horizontal="center" vertical="top"/>
    </xf>
    <xf numFmtId="0" fontId="5" fillId="2" borderId="8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2" fontId="5" fillId="2" borderId="6" xfId="1" applyNumberFormat="1" applyFont="1" applyFill="1" applyBorder="1" applyAlignment="1" applyProtection="1">
      <alignment horizontal="center" vertical="center" wrapText="1"/>
    </xf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9" fillId="2" borderId="10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vertical="center"/>
    </xf>
    <xf numFmtId="14" fontId="9" fillId="0" borderId="2" xfId="1" applyNumberFormat="1" applyFont="1" applyFill="1" applyBorder="1" applyAlignment="1" applyProtection="1">
      <alignment vertical="center"/>
    </xf>
    <xf numFmtId="0" fontId="9" fillId="0" borderId="11" xfId="1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 vertical="center"/>
    </xf>
    <xf numFmtId="2" fontId="9" fillId="0" borderId="2" xfId="1" applyNumberFormat="1" applyFont="1" applyFill="1" applyBorder="1" applyAlignment="1" applyProtection="1">
      <alignment horizontal="center" vertical="center"/>
    </xf>
    <xf numFmtId="164" fontId="9" fillId="0" borderId="11" xfId="1" applyNumberFormat="1" applyFont="1" applyFill="1" applyBorder="1" applyAlignment="1" applyProtection="1">
      <alignment horizontal="center" vertical="center"/>
    </xf>
    <xf numFmtId="164" fontId="9" fillId="0" borderId="2" xfId="1" applyNumberFormat="1" applyFont="1" applyFill="1" applyBorder="1" applyAlignment="1" applyProtection="1">
      <alignment horizontal="center" vertical="center"/>
    </xf>
    <xf numFmtId="164" fontId="9" fillId="0" borderId="12" xfId="1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top"/>
    </xf>
    <xf numFmtId="0" fontId="9" fillId="2" borderId="13" xfId="1" applyNumberFormat="1" applyFont="1" applyFill="1" applyBorder="1" applyAlignment="1" applyProtection="1">
      <alignment horizontal="center" vertical="center"/>
    </xf>
    <xf numFmtId="0" fontId="9" fillId="0" borderId="14" xfId="1" applyNumberFormat="1" applyFont="1" applyFill="1" applyBorder="1" applyAlignment="1" applyProtection="1">
      <alignment vertical="center"/>
    </xf>
    <xf numFmtId="14" fontId="9" fillId="0" borderId="15" xfId="1" applyNumberFormat="1" applyFont="1" applyFill="1" applyBorder="1" applyAlignment="1" applyProtection="1">
      <alignment vertical="center"/>
    </xf>
    <xf numFmtId="0" fontId="9" fillId="0" borderId="17" xfId="1" applyNumberFormat="1" applyFont="1" applyFill="1" applyBorder="1" applyAlignment="1" applyProtection="1">
      <alignment horizontal="center" vertical="center"/>
    </xf>
    <xf numFmtId="0" fontId="9" fillId="0" borderId="15" xfId="1" applyNumberFormat="1" applyFont="1" applyFill="1" applyBorder="1" applyAlignment="1" applyProtection="1">
      <alignment horizontal="center" vertical="center"/>
    </xf>
    <xf numFmtId="2" fontId="9" fillId="0" borderId="15" xfId="1" applyNumberFormat="1" applyFont="1" applyFill="1" applyBorder="1" applyAlignment="1" applyProtection="1">
      <alignment horizontal="center" vertical="center"/>
    </xf>
    <xf numFmtId="164" fontId="9" fillId="0" borderId="17" xfId="1" applyNumberFormat="1" applyFont="1" applyFill="1" applyBorder="1" applyAlignment="1" applyProtection="1">
      <alignment horizontal="center" vertical="center"/>
    </xf>
    <xf numFmtId="164" fontId="9" fillId="0" borderId="15" xfId="1" applyNumberFormat="1" applyFont="1" applyFill="1" applyBorder="1" applyAlignment="1" applyProtection="1">
      <alignment horizontal="center" vertical="center"/>
    </xf>
    <xf numFmtId="164" fontId="9" fillId="0" borderId="18" xfId="1" applyNumberFormat="1" applyFont="1" applyFill="1" applyBorder="1" applyAlignment="1" applyProtection="1">
      <alignment horizontal="center" vertical="center"/>
    </xf>
    <xf numFmtId="0" fontId="9" fillId="2" borderId="19" xfId="1" applyNumberFormat="1" applyFont="1" applyFill="1" applyBorder="1" applyAlignment="1" applyProtection="1">
      <alignment horizontal="center" vertical="center"/>
    </xf>
    <xf numFmtId="0" fontId="9" fillId="0" borderId="5" xfId="1" applyNumberFormat="1" applyFont="1" applyFill="1" applyBorder="1" applyAlignment="1" applyProtection="1">
      <alignment vertical="center"/>
    </xf>
    <xf numFmtId="14" fontId="9" fillId="0" borderId="6" xfId="1" applyNumberFormat="1" applyFont="1" applyFill="1" applyBorder="1" applyAlignment="1" applyProtection="1">
      <alignment vertical="center"/>
    </xf>
    <xf numFmtId="0" fontId="9" fillId="0" borderId="8" xfId="1" applyNumberFormat="1" applyFont="1" applyFill="1" applyBorder="1" applyAlignment="1" applyProtection="1">
      <alignment horizontal="center" vertical="center"/>
    </xf>
    <xf numFmtId="0" fontId="9" fillId="0" borderId="6" xfId="1" applyNumberFormat="1" applyFont="1" applyFill="1" applyBorder="1" applyAlignment="1" applyProtection="1">
      <alignment horizontal="center" vertical="center"/>
    </xf>
    <xf numFmtId="2" fontId="9" fillId="0" borderId="6" xfId="1" applyNumberFormat="1" applyFont="1" applyFill="1" applyBorder="1" applyAlignment="1" applyProtection="1">
      <alignment horizontal="center" vertical="center"/>
    </xf>
    <xf numFmtId="164" fontId="9" fillId="0" borderId="8" xfId="1" applyNumberFormat="1" applyFont="1" applyFill="1" applyBorder="1" applyAlignment="1" applyProtection="1">
      <alignment horizontal="center" vertical="center"/>
    </xf>
    <xf numFmtId="164" fontId="9" fillId="0" borderId="6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9" fillId="0" borderId="3" xfId="1" applyNumberFormat="1" applyFont="1" applyFill="1" applyBorder="1" applyAlignment="1" applyProtection="1">
      <alignment horizontal="center" vertical="center"/>
    </xf>
    <xf numFmtId="14" fontId="9" fillId="0" borderId="16" xfId="1" applyNumberFormat="1" applyFont="1" applyFill="1" applyBorder="1" applyAlignment="1" applyProtection="1">
      <alignment horizontal="center" vertical="center"/>
    </xf>
    <xf numFmtId="14" fontId="9" fillId="0" borderId="7" xfId="1" applyNumberFormat="1" applyFont="1" applyFill="1" applyBorder="1" applyAlignment="1" applyProtection="1">
      <alignment horizontal="center" vertical="center"/>
    </xf>
    <xf numFmtId="0" fontId="10" fillId="0" borderId="0" xfId="3" applyAlignment="1"/>
    <xf numFmtId="0" fontId="11" fillId="4" borderId="0" xfId="3" applyFont="1" applyFill="1" applyAlignment="1">
      <alignment horizontal="center"/>
    </xf>
    <xf numFmtId="0" fontId="3" fillId="0" borderId="0" xfId="3" applyFont="1" applyFill="1" applyBorder="1" applyAlignment="1"/>
    <xf numFmtId="0" fontId="10" fillId="0" borderId="1" xfId="3" applyBorder="1" applyAlignment="1">
      <alignment horizontal="center" vertical="center" wrapText="1"/>
    </xf>
    <xf numFmtId="0" fontId="10" fillId="0" borderId="4" xfId="3" applyBorder="1" applyAlignment="1">
      <alignment horizontal="center" vertical="center" wrapText="1"/>
    </xf>
    <xf numFmtId="0" fontId="10" fillId="0" borderId="3" xfId="3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NumberFormat="1" applyBorder="1" applyAlignment="1">
      <alignment horizontal="center"/>
    </xf>
    <xf numFmtId="0" fontId="10" fillId="0" borderId="4" xfId="3" applyNumberFormat="1" applyBorder="1" applyAlignment="1">
      <alignment horizontal="center"/>
    </xf>
    <xf numFmtId="0" fontId="10" fillId="0" borderId="3" xfId="3" applyNumberFormat="1" applyBorder="1" applyAlignment="1">
      <alignment horizontal="center"/>
    </xf>
    <xf numFmtId="0" fontId="10" fillId="0" borderId="14" xfId="3" applyNumberFormat="1" applyBorder="1" applyAlignment="1">
      <alignment horizontal="center"/>
    </xf>
    <xf numFmtId="0" fontId="10" fillId="0" borderId="0" xfId="3" applyNumberFormat="1" applyBorder="1" applyAlignment="1">
      <alignment horizontal="center"/>
    </xf>
    <xf numFmtId="0" fontId="10" fillId="0" borderId="16" xfId="3" applyNumberFormat="1" applyBorder="1" applyAlignment="1">
      <alignment horizontal="center"/>
    </xf>
    <xf numFmtId="0" fontId="10" fillId="0" borderId="5" xfId="3" applyNumberFormat="1" applyBorder="1" applyAlignment="1">
      <alignment horizontal="center"/>
    </xf>
    <xf numFmtId="0" fontId="10" fillId="0" borderId="21" xfId="3" applyNumberFormat="1" applyBorder="1" applyAlignment="1">
      <alignment horizontal="center"/>
    </xf>
    <xf numFmtId="0" fontId="10" fillId="0" borderId="22" xfId="3" applyNumberFormat="1" applyBorder="1" applyAlignment="1">
      <alignment horizontal="center"/>
    </xf>
    <xf numFmtId="0" fontId="10" fillId="0" borderId="23" xfId="3" applyNumberFormat="1" applyBorder="1" applyAlignment="1">
      <alignment horizontal="center"/>
    </xf>
    <xf numFmtId="165" fontId="12" fillId="0" borderId="24" xfId="4" applyNumberFormat="1" applyFont="1" applyBorder="1" applyAlignment="1">
      <alignment horizontal="center"/>
    </xf>
    <xf numFmtId="165" fontId="12" fillId="0" borderId="25" xfId="4" applyNumberFormat="1" applyFont="1" applyBorder="1" applyAlignment="1">
      <alignment horizontal="center"/>
    </xf>
    <xf numFmtId="165" fontId="12" fillId="0" borderId="26" xfId="4" applyNumberFormat="1" applyFont="1" applyBorder="1" applyAlignment="1">
      <alignment horizontal="center"/>
    </xf>
    <xf numFmtId="165" fontId="12" fillId="0" borderId="0" xfId="4" applyNumberFormat="1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2" fontId="3" fillId="0" borderId="0" xfId="3" applyNumberFormat="1" applyFont="1" applyFill="1" applyBorder="1" applyAlignment="1">
      <alignment horizontal="center"/>
    </xf>
    <xf numFmtId="0" fontId="10" fillId="0" borderId="10" xfId="3" applyBorder="1" applyAlignment="1">
      <alignment horizontal="center" vertical="center" wrapText="1"/>
    </xf>
    <xf numFmtId="0" fontId="2" fillId="0" borderId="10" xfId="3" applyNumberFormat="1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0" fontId="2" fillId="0" borderId="19" xfId="3" applyNumberFormat="1" applyFont="1" applyBorder="1" applyAlignment="1">
      <alignment horizontal="center"/>
    </xf>
    <xf numFmtId="0" fontId="13" fillId="0" borderId="0" xfId="3" applyFont="1" applyAlignment="1">
      <alignment horizontal="center" vertical="center"/>
    </xf>
    <xf numFmtId="0" fontId="10" fillId="0" borderId="1" xfId="3" applyFill="1" applyBorder="1" applyAlignment="1">
      <alignment horizontal="center"/>
    </xf>
    <xf numFmtId="0" fontId="10" fillId="0" borderId="14" xfId="3" applyFill="1" applyBorder="1" applyAlignment="1">
      <alignment horizontal="center"/>
    </xf>
    <xf numFmtId="0" fontId="10" fillId="0" borderId="14" xfId="3" applyBorder="1" applyAlignment="1">
      <alignment horizontal="center"/>
    </xf>
    <xf numFmtId="0" fontId="14" fillId="0" borderId="0" xfId="3" applyFont="1" applyFill="1" applyBorder="1" applyAlignment="1"/>
    <xf numFmtId="0" fontId="15" fillId="0" borderId="0" xfId="0" applyFont="1"/>
    <xf numFmtId="0" fontId="14" fillId="0" borderId="0" xfId="0" applyFont="1"/>
    <xf numFmtId="0" fontId="14" fillId="0" borderId="19" xfId="0" applyFont="1" applyBorder="1" applyAlignment="1">
      <alignment horizontal="left"/>
    </xf>
    <xf numFmtId="0" fontId="13" fillId="0" borderId="27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66" fontId="14" fillId="0" borderId="3" xfId="0" applyNumberFormat="1" applyFont="1" applyBorder="1" applyAlignment="1">
      <alignment horizontal="center"/>
    </xf>
    <xf numFmtId="166" fontId="14" fillId="0" borderId="16" xfId="0" applyNumberFormat="1" applyFont="1" applyBorder="1" applyAlignment="1">
      <alignment horizontal="center"/>
    </xf>
    <xf numFmtId="166" fontId="14" fillId="0" borderId="7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7" xfId="1" applyNumberFormat="1" applyFont="1" applyFill="1" applyBorder="1" applyAlignment="1" applyProtection="1">
      <alignment horizontal="center" vertical="center" wrapText="1"/>
    </xf>
    <xf numFmtId="0" fontId="10" fillId="0" borderId="10" xfId="3" applyBorder="1" applyAlignment="1">
      <alignment horizontal="center" vertical="center"/>
    </xf>
    <xf numFmtId="0" fontId="10" fillId="0" borderId="19" xfId="3" applyBorder="1" applyAlignment="1">
      <alignment horizontal="center" vertical="center"/>
    </xf>
  </cellXfs>
  <cellStyles count="5">
    <cellStyle name="Excel Built-in Normal" xfId="1"/>
    <cellStyle name="Hypertextový odkaz" xfId="2" builtinId="8"/>
    <cellStyle name="normální" xfId="0" builtinId="0"/>
    <cellStyle name="Normální 2" xfId="3"/>
    <cellStyle name="Procent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8" sqref="L8"/>
    </sheetView>
  </sheetViews>
  <sheetFormatPr defaultRowHeight="15"/>
  <cols>
    <col min="1" max="1" width="14.28515625" bestFit="1" customWidth="1"/>
    <col min="2" max="2" width="10.140625" style="1" bestFit="1" customWidth="1"/>
    <col min="3" max="8" width="8.85546875" style="1"/>
    <col min="9" max="9" width="8.85546875" style="6"/>
  </cols>
  <sheetData>
    <row r="1" spans="1:11">
      <c r="A1" s="3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5" t="s">
        <v>19</v>
      </c>
    </row>
    <row r="2" spans="1:11">
      <c r="A2" t="s">
        <v>131</v>
      </c>
      <c r="B2" s="2">
        <v>37341</v>
      </c>
      <c r="C2" s="1" t="s">
        <v>135</v>
      </c>
      <c r="D2" s="1">
        <v>158</v>
      </c>
      <c r="E2" s="1">
        <v>208</v>
      </c>
      <c r="F2" s="1">
        <v>240</v>
      </c>
      <c r="G2" s="1">
        <v>9.3000000000000007</v>
      </c>
      <c r="H2" s="1">
        <v>290</v>
      </c>
      <c r="I2" s="6">
        <v>12.8</v>
      </c>
    </row>
    <row r="3" spans="1:11">
      <c r="A3" t="s">
        <v>152</v>
      </c>
      <c r="B3" s="2">
        <v>37809</v>
      </c>
      <c r="C3" s="1" t="s">
        <v>160</v>
      </c>
      <c r="D3" s="1">
        <v>162</v>
      </c>
      <c r="E3" s="1">
        <v>212</v>
      </c>
      <c r="F3" s="1">
        <v>245</v>
      </c>
      <c r="G3" s="1">
        <v>8.6</v>
      </c>
      <c r="H3" s="1">
        <v>196</v>
      </c>
      <c r="I3" s="6">
        <v>12</v>
      </c>
    </row>
    <row r="4" spans="1:11">
      <c r="A4" t="s">
        <v>48</v>
      </c>
      <c r="B4" s="2">
        <v>37794</v>
      </c>
      <c r="C4" s="1" t="s">
        <v>51</v>
      </c>
      <c r="D4" s="1">
        <v>169</v>
      </c>
      <c r="E4" s="1">
        <v>223</v>
      </c>
      <c r="F4" s="1">
        <v>260</v>
      </c>
      <c r="G4" s="1">
        <v>11.8</v>
      </c>
      <c r="H4" s="1">
        <v>187</v>
      </c>
      <c r="I4" s="6">
        <v>12.44</v>
      </c>
    </row>
    <row r="5" spans="1:11">
      <c r="A5" t="s">
        <v>150</v>
      </c>
      <c r="B5" s="2">
        <v>37028</v>
      </c>
      <c r="C5" s="1" t="s">
        <v>160</v>
      </c>
      <c r="D5" s="1">
        <v>188</v>
      </c>
      <c r="E5" s="1">
        <v>245</v>
      </c>
      <c r="F5" s="1">
        <v>284</v>
      </c>
      <c r="G5" s="1">
        <v>8.3000000000000007</v>
      </c>
      <c r="H5" s="1">
        <v>164</v>
      </c>
      <c r="I5" s="6">
        <v>13.2</v>
      </c>
    </row>
    <row r="6" spans="1:11">
      <c r="A6" t="s">
        <v>132</v>
      </c>
      <c r="B6" s="2">
        <v>37488</v>
      </c>
      <c r="C6" s="1" t="s">
        <v>135</v>
      </c>
      <c r="D6" s="1">
        <v>171</v>
      </c>
      <c r="E6" s="1">
        <v>222</v>
      </c>
      <c r="F6" s="1">
        <v>265</v>
      </c>
      <c r="G6" s="1">
        <v>12.8</v>
      </c>
      <c r="H6" s="1">
        <v>178</v>
      </c>
      <c r="I6" s="6">
        <v>11.5</v>
      </c>
    </row>
    <row r="7" spans="1:11">
      <c r="A7" t="s">
        <v>78</v>
      </c>
      <c r="B7" s="2">
        <v>37283</v>
      </c>
      <c r="C7" s="1" t="s">
        <v>86</v>
      </c>
      <c r="D7" s="1">
        <v>174</v>
      </c>
      <c r="E7" s="1">
        <v>232</v>
      </c>
      <c r="F7" s="1">
        <v>275</v>
      </c>
      <c r="G7" s="1">
        <v>9.1999999999999993</v>
      </c>
      <c r="H7" s="1">
        <v>177</v>
      </c>
      <c r="I7" s="6">
        <v>12.07</v>
      </c>
    </row>
    <row r="8" spans="1:11">
      <c r="A8" t="s">
        <v>31</v>
      </c>
      <c r="C8" s="1" t="s">
        <v>21</v>
      </c>
      <c r="D8" s="1">
        <v>175</v>
      </c>
      <c r="E8" s="1">
        <v>231</v>
      </c>
      <c r="F8" s="1">
        <v>275</v>
      </c>
      <c r="G8" s="1">
        <v>11.5</v>
      </c>
      <c r="H8" s="1">
        <v>204</v>
      </c>
      <c r="I8" s="6">
        <v>11.6</v>
      </c>
    </row>
    <row r="9" spans="1:11">
      <c r="A9" t="s">
        <v>67</v>
      </c>
      <c r="B9" s="2">
        <v>37025</v>
      </c>
      <c r="C9" s="1" t="s">
        <v>75</v>
      </c>
      <c r="D9" s="1">
        <v>166</v>
      </c>
      <c r="E9" s="1">
        <v>221</v>
      </c>
      <c r="F9" s="1">
        <v>265</v>
      </c>
      <c r="G9" s="1">
        <v>8.8000000000000007</v>
      </c>
      <c r="H9" s="1">
        <v>199</v>
      </c>
      <c r="I9" s="6">
        <v>12.27</v>
      </c>
    </row>
    <row r="10" spans="1:11">
      <c r="A10" t="s">
        <v>94</v>
      </c>
      <c r="B10" s="2">
        <v>37284</v>
      </c>
      <c r="C10" s="1" t="s">
        <v>99</v>
      </c>
      <c r="D10" s="1">
        <v>181</v>
      </c>
      <c r="E10" s="1">
        <v>237</v>
      </c>
      <c r="F10" s="1">
        <v>282</v>
      </c>
      <c r="G10" s="1">
        <v>11.1</v>
      </c>
      <c r="H10" s="1">
        <v>206</v>
      </c>
      <c r="I10" s="6">
        <v>11.5</v>
      </c>
    </row>
    <row r="11" spans="1:11">
      <c r="A11" t="s">
        <v>41</v>
      </c>
      <c r="C11" s="1" t="s">
        <v>44</v>
      </c>
      <c r="D11" s="1">
        <v>156</v>
      </c>
      <c r="E11" s="1">
        <v>205</v>
      </c>
      <c r="F11" s="1">
        <v>250</v>
      </c>
      <c r="G11" s="1">
        <v>8.1</v>
      </c>
      <c r="H11" s="1">
        <v>201</v>
      </c>
      <c r="I11" s="6">
        <v>11.86</v>
      </c>
    </row>
    <row r="12" spans="1:11">
      <c r="A12" t="s">
        <v>85</v>
      </c>
      <c r="B12" s="2">
        <v>37149</v>
      </c>
      <c r="C12" s="1" t="s">
        <v>86</v>
      </c>
      <c r="D12" s="1">
        <v>182</v>
      </c>
      <c r="E12" s="1">
        <v>242</v>
      </c>
      <c r="F12" s="1">
        <v>288</v>
      </c>
      <c r="G12" s="1">
        <v>15.1</v>
      </c>
      <c r="H12" s="1">
        <v>210</v>
      </c>
      <c r="I12" s="6">
        <v>11.95</v>
      </c>
    </row>
    <row r="13" spans="1:11">
      <c r="A13" t="s">
        <v>56</v>
      </c>
      <c r="B13" s="2">
        <v>36998</v>
      </c>
      <c r="C13" s="1" t="s">
        <v>62</v>
      </c>
      <c r="D13" s="1">
        <v>192</v>
      </c>
      <c r="E13" s="1">
        <v>251</v>
      </c>
      <c r="F13" s="1">
        <v>298</v>
      </c>
      <c r="G13" s="1">
        <v>16.100000000000001</v>
      </c>
      <c r="J13" s="1"/>
      <c r="K13" s="1"/>
    </row>
    <row r="14" spans="1:11">
      <c r="A14" t="s">
        <v>124</v>
      </c>
      <c r="B14" s="2">
        <v>37318</v>
      </c>
      <c r="C14" s="1" t="s">
        <v>125</v>
      </c>
      <c r="D14" s="1">
        <v>174</v>
      </c>
      <c r="E14" s="1">
        <v>228</v>
      </c>
      <c r="F14" s="1">
        <v>275</v>
      </c>
      <c r="G14" s="1">
        <v>12.4</v>
      </c>
      <c r="H14" s="1">
        <v>198</v>
      </c>
      <c r="I14" s="6">
        <v>11.6</v>
      </c>
    </row>
    <row r="15" spans="1:11">
      <c r="A15" t="s">
        <v>52</v>
      </c>
      <c r="B15" s="2">
        <v>37062</v>
      </c>
      <c r="C15" s="1" t="s">
        <v>62</v>
      </c>
      <c r="D15" s="1">
        <v>179</v>
      </c>
      <c r="E15" s="1">
        <v>238</v>
      </c>
      <c r="F15" s="1">
        <v>286</v>
      </c>
      <c r="G15" s="1">
        <v>18.2</v>
      </c>
      <c r="H15" s="1">
        <v>212</v>
      </c>
      <c r="I15" s="6">
        <v>11.1</v>
      </c>
    </row>
    <row r="16" spans="1:11">
      <c r="A16" t="s">
        <v>168</v>
      </c>
      <c r="C16" s="1" t="s">
        <v>161</v>
      </c>
      <c r="D16" s="1">
        <v>179</v>
      </c>
      <c r="E16" s="1">
        <v>235</v>
      </c>
      <c r="F16" s="1">
        <v>284</v>
      </c>
      <c r="G16" s="1">
        <v>13</v>
      </c>
      <c r="H16" s="1">
        <v>204</v>
      </c>
      <c r="I16" s="6">
        <v>12.16</v>
      </c>
    </row>
    <row r="17" spans="1:9">
      <c r="A17" t="s">
        <v>26</v>
      </c>
      <c r="C17" s="1" t="s">
        <v>21</v>
      </c>
      <c r="D17" s="1">
        <v>188</v>
      </c>
      <c r="E17" s="1">
        <v>234</v>
      </c>
      <c r="F17" s="1">
        <v>284</v>
      </c>
      <c r="G17" s="1">
        <v>12.9</v>
      </c>
      <c r="H17" s="1">
        <v>217</v>
      </c>
      <c r="I17" s="6">
        <v>11.2</v>
      </c>
    </row>
    <row r="18" spans="1:9">
      <c r="A18" t="s">
        <v>127</v>
      </c>
      <c r="B18" s="2">
        <v>37452</v>
      </c>
      <c r="C18" s="1" t="s">
        <v>135</v>
      </c>
      <c r="D18" s="1">
        <v>169</v>
      </c>
      <c r="E18" s="1">
        <v>220</v>
      </c>
      <c r="F18" s="1">
        <v>270</v>
      </c>
      <c r="G18" s="1">
        <v>8.1999999999999993</v>
      </c>
      <c r="H18" s="1">
        <v>196</v>
      </c>
      <c r="I18" s="6">
        <v>11.3</v>
      </c>
    </row>
    <row r="19" spans="1:9">
      <c r="A19" t="s">
        <v>134</v>
      </c>
      <c r="B19" s="2">
        <v>37115</v>
      </c>
      <c r="C19" s="1" t="s">
        <v>135</v>
      </c>
      <c r="D19" s="1">
        <v>169</v>
      </c>
      <c r="E19" s="1">
        <v>220</v>
      </c>
      <c r="F19" s="1">
        <v>270</v>
      </c>
      <c r="G19" s="1">
        <v>11.8</v>
      </c>
      <c r="H19" s="1">
        <v>211</v>
      </c>
      <c r="I19" s="6">
        <v>11.2</v>
      </c>
    </row>
    <row r="20" spans="1:9">
      <c r="A20" t="s">
        <v>122</v>
      </c>
      <c r="B20" s="2">
        <v>37065</v>
      </c>
      <c r="C20" s="1" t="s">
        <v>125</v>
      </c>
      <c r="D20" s="1">
        <v>183</v>
      </c>
      <c r="E20" s="1">
        <v>239</v>
      </c>
      <c r="F20" s="1">
        <v>289</v>
      </c>
      <c r="G20" s="1">
        <v>13</v>
      </c>
      <c r="H20" s="1">
        <v>199</v>
      </c>
      <c r="I20" s="6">
        <v>12.2</v>
      </c>
    </row>
    <row r="21" spans="1:9">
      <c r="A21" t="s">
        <v>120</v>
      </c>
      <c r="C21" s="1" t="s">
        <v>125</v>
      </c>
      <c r="D21" s="1">
        <v>155</v>
      </c>
      <c r="E21" s="1">
        <v>205</v>
      </c>
      <c r="F21" s="1">
        <v>255</v>
      </c>
      <c r="G21" s="1">
        <v>9.4</v>
      </c>
      <c r="H21" s="1">
        <v>206</v>
      </c>
      <c r="I21" s="6">
        <v>11.7</v>
      </c>
    </row>
    <row r="22" spans="1:9">
      <c r="A22" t="s">
        <v>47</v>
      </c>
      <c r="B22" s="2">
        <v>37730</v>
      </c>
      <c r="C22" s="1" t="s">
        <v>51</v>
      </c>
      <c r="D22" s="1">
        <v>178</v>
      </c>
      <c r="E22" s="1">
        <v>236</v>
      </c>
      <c r="F22" s="1">
        <v>286</v>
      </c>
      <c r="G22" s="1">
        <v>13.4</v>
      </c>
      <c r="H22" s="1">
        <v>194</v>
      </c>
      <c r="I22" s="6">
        <v>12.19</v>
      </c>
    </row>
    <row r="23" spans="1:9">
      <c r="A23" t="s">
        <v>57</v>
      </c>
      <c r="B23" s="2">
        <v>36973</v>
      </c>
      <c r="C23" s="1" t="s">
        <v>62</v>
      </c>
      <c r="D23" s="1">
        <v>173</v>
      </c>
      <c r="E23" s="1">
        <v>232</v>
      </c>
      <c r="F23" s="1">
        <v>282</v>
      </c>
      <c r="G23" s="1">
        <v>12.4</v>
      </c>
      <c r="H23" s="1">
        <v>211</v>
      </c>
      <c r="I23" s="6">
        <v>10.9</v>
      </c>
    </row>
    <row r="24" spans="1:9">
      <c r="A24" t="s">
        <v>173</v>
      </c>
      <c r="C24" s="1" t="s">
        <v>161</v>
      </c>
      <c r="D24" s="1">
        <v>171</v>
      </c>
      <c r="E24" s="1">
        <v>224</v>
      </c>
      <c r="F24" s="1">
        <v>275</v>
      </c>
      <c r="G24" s="1">
        <v>11.5</v>
      </c>
      <c r="H24" s="1">
        <v>209</v>
      </c>
      <c r="I24" s="6">
        <v>11.4</v>
      </c>
    </row>
    <row r="25" spans="1:9">
      <c r="A25" t="s">
        <v>23</v>
      </c>
      <c r="C25" s="1" t="s">
        <v>21</v>
      </c>
      <c r="D25" s="1">
        <v>189</v>
      </c>
      <c r="E25" s="1">
        <v>249</v>
      </c>
      <c r="F25" s="1">
        <v>300</v>
      </c>
      <c r="G25" s="1">
        <v>20.9</v>
      </c>
      <c r="H25" s="1">
        <v>232</v>
      </c>
      <c r="I25" s="6">
        <v>11</v>
      </c>
    </row>
    <row r="26" spans="1:9">
      <c r="A26" t="s">
        <v>60</v>
      </c>
      <c r="B26" s="2">
        <v>37302</v>
      </c>
      <c r="C26" s="1" t="s">
        <v>62</v>
      </c>
      <c r="D26" s="1">
        <v>173</v>
      </c>
      <c r="E26" s="1">
        <v>228</v>
      </c>
      <c r="F26" s="1">
        <v>279</v>
      </c>
      <c r="G26" s="1">
        <v>11.6</v>
      </c>
      <c r="H26" s="1">
        <v>238</v>
      </c>
      <c r="I26" s="6">
        <v>11.5</v>
      </c>
    </row>
    <row r="27" spans="1:9">
      <c r="A27" t="s">
        <v>157</v>
      </c>
      <c r="B27" s="2">
        <v>37497</v>
      </c>
      <c r="C27" s="1" t="s">
        <v>160</v>
      </c>
      <c r="D27" s="1">
        <v>185</v>
      </c>
      <c r="E27" s="1">
        <v>245</v>
      </c>
      <c r="F27" s="1">
        <v>296</v>
      </c>
      <c r="G27" s="1">
        <v>16.100000000000001</v>
      </c>
      <c r="H27" s="1">
        <v>198</v>
      </c>
      <c r="I27" s="6">
        <v>12</v>
      </c>
    </row>
    <row r="28" spans="1:9">
      <c r="A28" t="s">
        <v>46</v>
      </c>
      <c r="B28" s="2">
        <v>37997</v>
      </c>
      <c r="C28" s="1" t="s">
        <v>51</v>
      </c>
      <c r="D28" s="1">
        <v>171</v>
      </c>
      <c r="E28" s="1">
        <v>227</v>
      </c>
      <c r="F28" s="1">
        <v>278</v>
      </c>
      <c r="G28" s="1">
        <v>13.5</v>
      </c>
      <c r="H28" s="1">
        <v>205</v>
      </c>
      <c r="I28" s="6">
        <v>11.65</v>
      </c>
    </row>
    <row r="29" spans="1:9">
      <c r="A29" t="s">
        <v>164</v>
      </c>
      <c r="C29" s="1" t="s">
        <v>161</v>
      </c>
      <c r="D29" s="1">
        <v>177</v>
      </c>
      <c r="E29" s="1">
        <v>235</v>
      </c>
      <c r="F29" s="1">
        <v>286</v>
      </c>
      <c r="G29" s="1">
        <v>11.8</v>
      </c>
      <c r="H29" s="1">
        <v>230</v>
      </c>
      <c r="I29" s="6">
        <v>11.02</v>
      </c>
    </row>
    <row r="30" spans="1:9">
      <c r="A30" t="s">
        <v>166</v>
      </c>
      <c r="C30" s="1" t="s">
        <v>161</v>
      </c>
      <c r="D30" s="1">
        <v>175</v>
      </c>
      <c r="E30" s="1">
        <v>223</v>
      </c>
      <c r="F30" s="1">
        <v>275</v>
      </c>
      <c r="G30" s="1">
        <v>15.1</v>
      </c>
      <c r="H30" s="1">
        <v>230</v>
      </c>
      <c r="I30" s="6">
        <v>11.9</v>
      </c>
    </row>
    <row r="31" spans="1:9">
      <c r="A31" t="s">
        <v>53</v>
      </c>
      <c r="B31" s="2">
        <v>36977</v>
      </c>
      <c r="C31" s="1" t="s">
        <v>62</v>
      </c>
      <c r="D31" s="1">
        <v>185</v>
      </c>
      <c r="E31" s="1">
        <v>242</v>
      </c>
      <c r="F31" s="1">
        <v>294</v>
      </c>
      <c r="G31" s="1">
        <v>15.3</v>
      </c>
      <c r="H31" s="1">
        <v>215</v>
      </c>
      <c r="I31" s="6">
        <v>10.9</v>
      </c>
    </row>
    <row r="32" spans="1:9">
      <c r="A32" t="s">
        <v>27</v>
      </c>
      <c r="C32" s="1" t="s">
        <v>21</v>
      </c>
      <c r="D32" s="1">
        <v>175</v>
      </c>
      <c r="E32" s="1">
        <v>230</v>
      </c>
      <c r="F32" s="1">
        <v>282</v>
      </c>
      <c r="G32" s="1">
        <v>10.7</v>
      </c>
      <c r="H32" s="1">
        <v>217</v>
      </c>
      <c r="I32" s="6">
        <v>11.3</v>
      </c>
    </row>
    <row r="33" spans="1:9">
      <c r="A33" t="s">
        <v>61</v>
      </c>
      <c r="B33" s="2">
        <v>37470</v>
      </c>
      <c r="C33" s="1" t="s">
        <v>62</v>
      </c>
      <c r="D33" s="1">
        <v>170</v>
      </c>
      <c r="E33" s="1">
        <v>227</v>
      </c>
      <c r="F33" s="1">
        <v>279</v>
      </c>
      <c r="G33" s="1">
        <v>13.1</v>
      </c>
      <c r="H33" s="1">
        <v>235</v>
      </c>
      <c r="I33" s="6">
        <v>10.6</v>
      </c>
    </row>
    <row r="34" spans="1:9">
      <c r="A34" t="s">
        <v>34</v>
      </c>
      <c r="C34" s="1" t="s">
        <v>44</v>
      </c>
      <c r="D34" s="1">
        <v>164</v>
      </c>
      <c r="E34" s="1">
        <v>212</v>
      </c>
      <c r="F34" s="1">
        <v>265</v>
      </c>
      <c r="G34" s="1">
        <v>9.5</v>
      </c>
      <c r="H34" s="1">
        <v>210</v>
      </c>
      <c r="I34" s="6">
        <v>11.6</v>
      </c>
    </row>
    <row r="35" spans="1:9">
      <c r="A35" t="s">
        <v>68</v>
      </c>
      <c r="B35" s="2">
        <v>37630</v>
      </c>
      <c r="C35" s="1" t="s">
        <v>75</v>
      </c>
      <c r="D35" s="1">
        <v>175</v>
      </c>
      <c r="E35" s="1">
        <v>229</v>
      </c>
      <c r="F35" s="1">
        <v>282</v>
      </c>
      <c r="G35" s="1">
        <v>9.1999999999999993</v>
      </c>
      <c r="H35" s="1">
        <v>227</v>
      </c>
      <c r="I35" s="6">
        <v>11.48</v>
      </c>
    </row>
    <row r="36" spans="1:9">
      <c r="A36" t="s">
        <v>54</v>
      </c>
      <c r="B36" s="2">
        <v>37274</v>
      </c>
      <c r="C36" s="1" t="s">
        <v>62</v>
      </c>
      <c r="D36" s="1">
        <v>182</v>
      </c>
      <c r="E36" s="1">
        <v>241</v>
      </c>
      <c r="F36" s="1">
        <v>294</v>
      </c>
      <c r="G36" s="1">
        <v>16.5</v>
      </c>
      <c r="H36" s="1">
        <v>230</v>
      </c>
      <c r="I36" s="6">
        <v>10.9</v>
      </c>
    </row>
    <row r="37" spans="1:9">
      <c r="A37" t="s">
        <v>156</v>
      </c>
      <c r="B37" s="2">
        <v>37378</v>
      </c>
      <c r="C37" s="1" t="s">
        <v>160</v>
      </c>
      <c r="D37" s="1">
        <v>184</v>
      </c>
      <c r="E37" s="1">
        <v>245</v>
      </c>
      <c r="F37" s="1">
        <v>298</v>
      </c>
      <c r="G37" s="1">
        <v>15.2</v>
      </c>
      <c r="H37" s="1">
        <v>207</v>
      </c>
      <c r="I37" s="6">
        <v>11.3</v>
      </c>
    </row>
    <row r="38" spans="1:9">
      <c r="A38" t="s">
        <v>147</v>
      </c>
      <c r="B38" s="2">
        <v>36966</v>
      </c>
      <c r="C38" s="1" t="s">
        <v>148</v>
      </c>
      <c r="D38" s="1">
        <v>178</v>
      </c>
      <c r="E38" s="1">
        <v>228</v>
      </c>
      <c r="F38" s="1">
        <v>282</v>
      </c>
      <c r="G38" s="1">
        <v>10.1</v>
      </c>
      <c r="H38" s="1">
        <v>229</v>
      </c>
      <c r="I38" s="6">
        <v>11.1</v>
      </c>
    </row>
    <row r="39" spans="1:9">
      <c r="A39" t="s">
        <v>154</v>
      </c>
      <c r="B39" s="2">
        <v>37694</v>
      </c>
      <c r="C39" s="1" t="s">
        <v>160</v>
      </c>
      <c r="D39" s="1">
        <v>170</v>
      </c>
      <c r="E39" s="1">
        <v>221</v>
      </c>
      <c r="F39" s="1">
        <v>275</v>
      </c>
      <c r="G39" s="1">
        <v>12.4</v>
      </c>
      <c r="H39" s="1">
        <v>220</v>
      </c>
      <c r="I39" s="6">
        <v>11.6</v>
      </c>
    </row>
    <row r="40" spans="1:9">
      <c r="A40" t="s">
        <v>159</v>
      </c>
      <c r="B40" s="2">
        <v>37309</v>
      </c>
      <c r="C40" s="1" t="s">
        <v>160</v>
      </c>
      <c r="D40" s="1">
        <v>193</v>
      </c>
      <c r="E40" s="1">
        <v>252</v>
      </c>
      <c r="F40" s="1">
        <v>306</v>
      </c>
      <c r="G40" s="1">
        <v>9.1</v>
      </c>
      <c r="H40" s="1">
        <v>190</v>
      </c>
      <c r="I40" s="6">
        <v>12.6</v>
      </c>
    </row>
    <row r="41" spans="1:9">
      <c r="A41" t="s">
        <v>71</v>
      </c>
      <c r="B41" s="2">
        <v>36922</v>
      </c>
      <c r="C41" s="1" t="s">
        <v>75</v>
      </c>
      <c r="D41" s="1">
        <v>185</v>
      </c>
      <c r="E41" s="1">
        <v>242</v>
      </c>
      <c r="F41" s="1">
        <v>296</v>
      </c>
      <c r="G41" s="1">
        <v>20.100000000000001</v>
      </c>
      <c r="H41" s="1">
        <v>230</v>
      </c>
      <c r="I41" s="6">
        <v>11.09</v>
      </c>
    </row>
    <row r="42" spans="1:9">
      <c r="A42" t="s">
        <v>8</v>
      </c>
      <c r="B42" s="2">
        <v>36959</v>
      </c>
      <c r="C42" s="1" t="s">
        <v>20</v>
      </c>
      <c r="D42" s="1">
        <v>183</v>
      </c>
      <c r="E42" s="1">
        <v>240</v>
      </c>
      <c r="F42" s="1">
        <v>294</v>
      </c>
      <c r="G42" s="1">
        <v>15.9</v>
      </c>
      <c r="H42" s="1">
        <v>217</v>
      </c>
      <c r="I42" s="6">
        <v>11.14</v>
      </c>
    </row>
    <row r="43" spans="1:9">
      <c r="A43" t="s">
        <v>97</v>
      </c>
      <c r="B43" s="2">
        <v>37188</v>
      </c>
      <c r="C43" s="1" t="s">
        <v>99</v>
      </c>
      <c r="D43" s="1">
        <v>183</v>
      </c>
      <c r="E43" s="1">
        <v>242</v>
      </c>
      <c r="F43" s="1">
        <v>296</v>
      </c>
      <c r="G43" s="1">
        <v>17.7</v>
      </c>
      <c r="H43" s="1">
        <v>219</v>
      </c>
      <c r="I43" s="6">
        <v>11.6</v>
      </c>
    </row>
    <row r="44" spans="1:9">
      <c r="A44" t="s">
        <v>79</v>
      </c>
      <c r="B44" s="2">
        <v>37047</v>
      </c>
      <c r="C44" s="1" t="s">
        <v>86</v>
      </c>
      <c r="D44" s="1">
        <v>192</v>
      </c>
      <c r="E44" s="1">
        <v>255</v>
      </c>
      <c r="F44" s="1">
        <v>310</v>
      </c>
      <c r="G44" s="1">
        <v>19.600000000000001</v>
      </c>
      <c r="H44" s="1">
        <v>197</v>
      </c>
      <c r="I44" s="6">
        <v>12.58</v>
      </c>
    </row>
    <row r="45" spans="1:9">
      <c r="A45" t="s">
        <v>165</v>
      </c>
      <c r="C45" s="1" t="s">
        <v>161</v>
      </c>
      <c r="D45" s="1">
        <v>193</v>
      </c>
      <c r="E45" s="1">
        <v>251</v>
      </c>
      <c r="F45" s="1">
        <v>306</v>
      </c>
      <c r="G45" s="1">
        <v>15.4</v>
      </c>
      <c r="H45" s="1">
        <v>213.5</v>
      </c>
      <c r="I45" s="6">
        <v>11.58</v>
      </c>
    </row>
    <row r="46" spans="1:9">
      <c r="A46" t="s">
        <v>133</v>
      </c>
      <c r="B46" s="2">
        <v>37156</v>
      </c>
      <c r="C46" s="1" t="s">
        <v>135</v>
      </c>
      <c r="D46" s="1">
        <v>189</v>
      </c>
      <c r="E46" s="1">
        <v>242</v>
      </c>
      <c r="F46" s="1">
        <v>298</v>
      </c>
      <c r="G46" s="1">
        <v>14.3</v>
      </c>
      <c r="H46" s="1">
        <v>224</v>
      </c>
      <c r="I46" s="6">
        <v>11.4</v>
      </c>
    </row>
    <row r="47" spans="1:9">
      <c r="A47" t="s">
        <v>30</v>
      </c>
      <c r="C47" s="1" t="s">
        <v>21</v>
      </c>
      <c r="D47" s="1">
        <v>182</v>
      </c>
      <c r="E47" s="1">
        <v>236</v>
      </c>
      <c r="F47" s="1">
        <v>292</v>
      </c>
      <c r="G47" s="1">
        <v>19</v>
      </c>
      <c r="H47" s="1">
        <v>224</v>
      </c>
      <c r="I47" s="6">
        <v>10.8</v>
      </c>
    </row>
    <row r="48" spans="1:9">
      <c r="A48" t="s">
        <v>69</v>
      </c>
      <c r="B48" s="2">
        <v>37818</v>
      </c>
      <c r="C48" s="1" t="s">
        <v>75</v>
      </c>
      <c r="D48" s="1">
        <v>157</v>
      </c>
      <c r="E48" s="1">
        <v>204</v>
      </c>
      <c r="F48" s="1">
        <v>260</v>
      </c>
      <c r="G48" s="1">
        <v>6.9</v>
      </c>
      <c r="H48" s="1">
        <v>214</v>
      </c>
      <c r="I48" s="6">
        <v>12.2</v>
      </c>
    </row>
    <row r="49" spans="1:9">
      <c r="A49" t="s">
        <v>121</v>
      </c>
      <c r="B49" s="2">
        <v>37047</v>
      </c>
      <c r="C49" s="1" t="s">
        <v>125</v>
      </c>
      <c r="D49" s="1">
        <v>189</v>
      </c>
      <c r="E49" s="1">
        <v>246</v>
      </c>
      <c r="F49" s="1">
        <v>302</v>
      </c>
      <c r="G49" s="1">
        <v>13.2</v>
      </c>
      <c r="H49" s="1">
        <v>203</v>
      </c>
      <c r="I49" s="6">
        <v>11.6</v>
      </c>
    </row>
    <row r="50" spans="1:9">
      <c r="A50" t="s">
        <v>155</v>
      </c>
      <c r="B50" s="2">
        <v>37313</v>
      </c>
      <c r="C50" s="1" t="s">
        <v>160</v>
      </c>
      <c r="D50" s="1">
        <v>177</v>
      </c>
      <c r="E50" s="1">
        <v>232</v>
      </c>
      <c r="F50" s="1">
        <v>288</v>
      </c>
      <c r="G50" s="1">
        <v>9.3000000000000007</v>
      </c>
      <c r="H50" s="1">
        <v>236</v>
      </c>
      <c r="I50" s="6">
        <v>11.6</v>
      </c>
    </row>
    <row r="51" spans="1:9">
      <c r="A51" t="s">
        <v>25</v>
      </c>
      <c r="C51" s="1" t="s">
        <v>21</v>
      </c>
      <c r="D51" s="1">
        <v>180</v>
      </c>
      <c r="E51" s="1">
        <v>236</v>
      </c>
      <c r="F51" s="1">
        <v>292</v>
      </c>
      <c r="G51" s="1">
        <v>12.6</v>
      </c>
      <c r="H51" s="1">
        <v>221</v>
      </c>
      <c r="I51" s="6">
        <v>11.2</v>
      </c>
    </row>
    <row r="52" spans="1:9">
      <c r="A52" t="s">
        <v>91</v>
      </c>
      <c r="B52" s="2">
        <v>37344</v>
      </c>
      <c r="C52" s="1" t="s">
        <v>99</v>
      </c>
      <c r="D52" s="1">
        <v>168</v>
      </c>
      <c r="E52" s="1">
        <v>222</v>
      </c>
      <c r="F52" s="1">
        <v>278</v>
      </c>
      <c r="G52" s="1">
        <v>14.5</v>
      </c>
      <c r="H52" s="1">
        <v>206</v>
      </c>
      <c r="I52" s="6">
        <v>11</v>
      </c>
    </row>
    <row r="53" spans="1:9">
      <c r="A53" t="s">
        <v>38</v>
      </c>
      <c r="C53" s="1" t="s">
        <v>44</v>
      </c>
      <c r="D53" s="1">
        <v>183</v>
      </c>
      <c r="E53" s="1">
        <v>242</v>
      </c>
      <c r="F53" s="1">
        <v>298</v>
      </c>
      <c r="G53" s="1">
        <v>16.399999999999999</v>
      </c>
      <c r="H53" s="1">
        <v>228</v>
      </c>
      <c r="I53" s="6">
        <v>11.35</v>
      </c>
    </row>
    <row r="54" spans="1:9">
      <c r="A54" t="s">
        <v>149</v>
      </c>
      <c r="B54" s="2">
        <v>37222</v>
      </c>
      <c r="C54" s="1" t="s">
        <v>160</v>
      </c>
      <c r="D54" s="1">
        <v>176</v>
      </c>
      <c r="E54" s="1">
        <v>225</v>
      </c>
      <c r="F54" s="1">
        <v>282</v>
      </c>
      <c r="G54" s="1">
        <v>11.6</v>
      </c>
      <c r="H54" s="1">
        <v>188</v>
      </c>
      <c r="I54" s="6">
        <v>11.3</v>
      </c>
    </row>
    <row r="55" spans="1:9">
      <c r="A55" t="s">
        <v>95</v>
      </c>
      <c r="B55" s="2">
        <v>37088</v>
      </c>
      <c r="C55" s="1" t="s">
        <v>99</v>
      </c>
      <c r="D55" s="1">
        <v>177</v>
      </c>
      <c r="E55" s="1">
        <v>229</v>
      </c>
      <c r="F55" s="1">
        <v>286</v>
      </c>
      <c r="G55" s="1">
        <v>12.1</v>
      </c>
      <c r="H55" s="1">
        <v>203</v>
      </c>
      <c r="I55" s="6">
        <v>11.2</v>
      </c>
    </row>
    <row r="56" spans="1:9">
      <c r="A56" t="s">
        <v>130</v>
      </c>
      <c r="B56" s="2">
        <v>37407</v>
      </c>
      <c r="C56" s="1" t="s">
        <v>135</v>
      </c>
      <c r="D56" s="1">
        <v>160</v>
      </c>
      <c r="E56" s="1">
        <v>208</v>
      </c>
      <c r="F56" s="1">
        <v>265</v>
      </c>
      <c r="G56" s="1">
        <v>11.1</v>
      </c>
      <c r="H56" s="1">
        <v>221</v>
      </c>
      <c r="I56" s="6">
        <v>11.2</v>
      </c>
    </row>
    <row r="57" spans="1:9">
      <c r="A57" t="s">
        <v>70</v>
      </c>
      <c r="B57" s="2">
        <v>37216</v>
      </c>
      <c r="C57" s="1" t="s">
        <v>75</v>
      </c>
      <c r="D57" s="1">
        <v>170</v>
      </c>
      <c r="E57" s="1">
        <v>222</v>
      </c>
      <c r="F57" s="1">
        <v>279</v>
      </c>
      <c r="G57" s="1">
        <v>14.6</v>
      </c>
      <c r="H57" s="1">
        <v>182</v>
      </c>
      <c r="I57" s="6">
        <v>11.65</v>
      </c>
    </row>
    <row r="58" spans="1:9">
      <c r="A58" t="s">
        <v>80</v>
      </c>
      <c r="B58" s="2">
        <v>37099</v>
      </c>
      <c r="C58" s="1" t="s">
        <v>86</v>
      </c>
      <c r="D58" s="1">
        <v>186</v>
      </c>
      <c r="E58" s="1">
        <v>240</v>
      </c>
      <c r="F58" s="1">
        <v>298</v>
      </c>
      <c r="G58" s="1">
        <v>15.7</v>
      </c>
      <c r="H58" s="1">
        <v>216</v>
      </c>
      <c r="I58" s="6">
        <v>10.57</v>
      </c>
    </row>
    <row r="59" spans="1:9">
      <c r="A59" t="s">
        <v>1</v>
      </c>
      <c r="B59" s="2">
        <v>37039</v>
      </c>
      <c r="C59" s="1" t="s">
        <v>20</v>
      </c>
      <c r="D59" s="1">
        <v>191</v>
      </c>
      <c r="E59" s="1">
        <v>248</v>
      </c>
      <c r="F59" s="1">
        <v>306</v>
      </c>
      <c r="G59" s="1">
        <v>23.5</v>
      </c>
      <c r="H59" s="1">
        <v>232</v>
      </c>
      <c r="I59" s="6">
        <v>11.49</v>
      </c>
    </row>
    <row r="60" spans="1:9">
      <c r="A60" t="s">
        <v>28</v>
      </c>
      <c r="C60" s="1" t="s">
        <v>21</v>
      </c>
      <c r="D60" s="1">
        <v>175</v>
      </c>
      <c r="E60" s="1">
        <v>230</v>
      </c>
      <c r="F60" s="1">
        <v>288</v>
      </c>
      <c r="G60" s="1">
        <v>10.4</v>
      </c>
      <c r="H60" s="1">
        <v>231</v>
      </c>
      <c r="I60" s="6">
        <v>11.7</v>
      </c>
    </row>
    <row r="61" spans="1:9">
      <c r="A61" t="s">
        <v>58</v>
      </c>
      <c r="B61" s="2">
        <v>37245</v>
      </c>
      <c r="C61" s="1" t="s">
        <v>62</v>
      </c>
      <c r="D61" s="1">
        <v>170</v>
      </c>
      <c r="E61" s="1">
        <v>224</v>
      </c>
      <c r="F61" s="1">
        <v>282</v>
      </c>
      <c r="G61" s="1">
        <v>12.5</v>
      </c>
      <c r="H61" s="1">
        <v>221</v>
      </c>
      <c r="I61" s="6">
        <v>10.9</v>
      </c>
    </row>
    <row r="62" spans="1:9">
      <c r="A62" t="s">
        <v>145</v>
      </c>
      <c r="B62" s="2">
        <v>36999</v>
      </c>
      <c r="C62" s="1" t="s">
        <v>148</v>
      </c>
      <c r="D62" s="1">
        <v>190</v>
      </c>
      <c r="E62" s="1">
        <v>252</v>
      </c>
      <c r="F62" s="1">
        <v>310</v>
      </c>
      <c r="G62" s="1">
        <v>19</v>
      </c>
      <c r="H62" s="1">
        <v>244</v>
      </c>
      <c r="I62" s="6">
        <v>10.7</v>
      </c>
    </row>
    <row r="63" spans="1:9">
      <c r="A63" t="s">
        <v>119</v>
      </c>
      <c r="B63" s="2">
        <v>37476</v>
      </c>
      <c r="C63" s="1" t="s">
        <v>125</v>
      </c>
      <c r="D63" s="1">
        <v>176</v>
      </c>
      <c r="E63" s="1">
        <v>227</v>
      </c>
      <c r="F63" s="1">
        <v>286</v>
      </c>
      <c r="G63" s="1">
        <v>12.3</v>
      </c>
      <c r="H63" s="1">
        <v>225</v>
      </c>
      <c r="I63" s="6">
        <v>11.3</v>
      </c>
    </row>
    <row r="64" spans="1:9">
      <c r="A64" t="s">
        <v>42</v>
      </c>
      <c r="C64" s="1" t="s">
        <v>44</v>
      </c>
      <c r="D64" s="1">
        <v>175</v>
      </c>
      <c r="E64" s="1">
        <v>227</v>
      </c>
      <c r="F64" s="1">
        <v>286</v>
      </c>
      <c r="G64" s="1">
        <v>11.5</v>
      </c>
      <c r="H64" s="1">
        <v>223</v>
      </c>
      <c r="I64" s="6">
        <v>12.1</v>
      </c>
    </row>
    <row r="65" spans="1:9">
      <c r="A65" t="s">
        <v>29</v>
      </c>
      <c r="C65" s="1" t="s">
        <v>21</v>
      </c>
      <c r="D65" s="1">
        <v>173</v>
      </c>
      <c r="E65" s="1">
        <v>225</v>
      </c>
      <c r="F65" s="1">
        <v>284</v>
      </c>
      <c r="G65" s="1">
        <v>13.5</v>
      </c>
      <c r="H65" s="1">
        <v>219</v>
      </c>
      <c r="I65" s="6">
        <v>10.6</v>
      </c>
    </row>
    <row r="66" spans="1:9">
      <c r="A66" t="s">
        <v>49</v>
      </c>
      <c r="B66" s="2">
        <v>37113</v>
      </c>
      <c r="C66" s="1" t="s">
        <v>51</v>
      </c>
      <c r="D66" s="1">
        <v>185</v>
      </c>
      <c r="E66" s="1">
        <v>241</v>
      </c>
      <c r="F66" s="1">
        <v>300</v>
      </c>
      <c r="G66" s="1">
        <v>14</v>
      </c>
      <c r="H66" s="1">
        <v>221</v>
      </c>
      <c r="I66" s="6">
        <v>11.7</v>
      </c>
    </row>
    <row r="67" spans="1:9">
      <c r="A67" t="s">
        <v>98</v>
      </c>
      <c r="B67" s="2">
        <v>37378</v>
      </c>
      <c r="C67" s="1" t="s">
        <v>99</v>
      </c>
      <c r="D67" s="1">
        <v>171</v>
      </c>
      <c r="E67" s="1">
        <v>223</v>
      </c>
      <c r="F67" s="1">
        <v>282</v>
      </c>
      <c r="G67" s="1">
        <v>13.4</v>
      </c>
      <c r="H67" s="1">
        <v>218</v>
      </c>
      <c r="I67" s="6">
        <v>11.8</v>
      </c>
    </row>
    <row r="68" spans="1:9">
      <c r="A68" t="s">
        <v>167</v>
      </c>
      <c r="C68" s="1" t="s">
        <v>161</v>
      </c>
      <c r="D68" s="1">
        <v>180</v>
      </c>
      <c r="E68" s="1">
        <v>235</v>
      </c>
      <c r="F68" s="1">
        <v>294</v>
      </c>
      <c r="G68" s="1">
        <v>13.1</v>
      </c>
      <c r="H68" s="1">
        <v>224</v>
      </c>
      <c r="I68" s="6">
        <v>11.25</v>
      </c>
    </row>
    <row r="69" spans="1:9">
      <c r="A69" t="s">
        <v>6</v>
      </c>
      <c r="B69" s="2">
        <v>37005</v>
      </c>
      <c r="C69" s="1" t="s">
        <v>20</v>
      </c>
      <c r="D69" s="1">
        <v>188</v>
      </c>
      <c r="E69" s="1">
        <v>249</v>
      </c>
      <c r="F69" s="1">
        <v>308</v>
      </c>
      <c r="G69" s="1">
        <v>12.8</v>
      </c>
      <c r="H69" s="1">
        <v>220</v>
      </c>
      <c r="I69" s="6">
        <v>11.67</v>
      </c>
    </row>
    <row r="70" spans="1:9">
      <c r="A70" t="s">
        <v>123</v>
      </c>
      <c r="B70" s="2">
        <v>37203</v>
      </c>
      <c r="C70" s="1" t="s">
        <v>125</v>
      </c>
      <c r="D70" s="1">
        <v>198</v>
      </c>
      <c r="E70" s="1">
        <v>260</v>
      </c>
      <c r="F70" s="1">
        <v>320</v>
      </c>
      <c r="G70" s="1">
        <v>19.600000000000001</v>
      </c>
      <c r="H70" s="1">
        <v>229</v>
      </c>
      <c r="I70" s="6">
        <v>11.7</v>
      </c>
    </row>
    <row r="71" spans="1:9">
      <c r="A71" t="s">
        <v>115</v>
      </c>
      <c r="B71" s="2">
        <v>36921</v>
      </c>
      <c r="C71" s="1" t="s">
        <v>125</v>
      </c>
      <c r="D71" s="1">
        <v>195</v>
      </c>
      <c r="E71" s="1">
        <v>257</v>
      </c>
      <c r="F71" s="1">
        <v>317</v>
      </c>
      <c r="G71" s="1">
        <v>21.7</v>
      </c>
      <c r="H71" s="1">
        <v>252</v>
      </c>
      <c r="I71" s="6">
        <v>10.3</v>
      </c>
    </row>
    <row r="72" spans="1:9">
      <c r="A72" t="s">
        <v>106</v>
      </c>
      <c r="B72" s="2">
        <v>37073</v>
      </c>
      <c r="C72" s="1" t="s">
        <v>112</v>
      </c>
      <c r="D72" s="1">
        <v>191</v>
      </c>
      <c r="E72" s="1">
        <v>252</v>
      </c>
      <c r="F72" s="1">
        <v>312</v>
      </c>
      <c r="G72" s="1">
        <v>14.5</v>
      </c>
      <c r="H72" s="1">
        <v>234</v>
      </c>
      <c r="I72" s="6">
        <v>11.4</v>
      </c>
    </row>
    <row r="73" spans="1:9">
      <c r="A73" t="s">
        <v>153</v>
      </c>
      <c r="B73" s="2">
        <v>37264</v>
      </c>
      <c r="C73" s="1" t="s">
        <v>160</v>
      </c>
      <c r="D73" s="1">
        <v>180</v>
      </c>
      <c r="E73" s="1">
        <v>238</v>
      </c>
      <c r="F73" s="1">
        <v>298</v>
      </c>
      <c r="G73" s="1">
        <v>14.9</v>
      </c>
      <c r="H73" s="1">
        <v>215</v>
      </c>
      <c r="I73" s="6">
        <v>11.5</v>
      </c>
    </row>
    <row r="74" spans="1:9">
      <c r="A74" t="s">
        <v>111</v>
      </c>
      <c r="B74" s="2">
        <v>37670</v>
      </c>
      <c r="C74" s="1" t="s">
        <v>112</v>
      </c>
      <c r="D74" s="1">
        <v>178</v>
      </c>
      <c r="E74" s="1">
        <v>236</v>
      </c>
      <c r="F74" s="1">
        <v>296</v>
      </c>
      <c r="G74" s="1">
        <v>16.8</v>
      </c>
      <c r="H74" s="1">
        <v>221</v>
      </c>
      <c r="I74" s="6">
        <v>10.7</v>
      </c>
    </row>
    <row r="75" spans="1:9">
      <c r="A75" t="s">
        <v>96</v>
      </c>
      <c r="B75" s="2">
        <v>37731</v>
      </c>
      <c r="C75" s="1" t="s">
        <v>99</v>
      </c>
      <c r="D75" s="1">
        <v>164</v>
      </c>
      <c r="E75" s="1">
        <v>218</v>
      </c>
      <c r="F75" s="1">
        <v>278</v>
      </c>
      <c r="G75" s="1">
        <v>11.2</v>
      </c>
      <c r="H75" s="1">
        <v>202</v>
      </c>
      <c r="I75" s="6">
        <v>11.7</v>
      </c>
    </row>
    <row r="76" spans="1:9">
      <c r="A76" t="s">
        <v>24</v>
      </c>
      <c r="C76" s="1" t="s">
        <v>21</v>
      </c>
      <c r="D76" s="1">
        <v>180</v>
      </c>
      <c r="E76" s="1">
        <v>242</v>
      </c>
      <c r="F76" s="1">
        <v>302</v>
      </c>
      <c r="G76" s="1">
        <v>17.7</v>
      </c>
      <c r="H76" s="1">
        <v>240</v>
      </c>
      <c r="I76" s="6">
        <v>10.8</v>
      </c>
    </row>
    <row r="77" spans="1:9">
      <c r="A77" t="s">
        <v>143</v>
      </c>
      <c r="B77" s="2">
        <v>37261</v>
      </c>
      <c r="C77" s="1" t="s">
        <v>148</v>
      </c>
      <c r="D77" s="1">
        <v>185</v>
      </c>
      <c r="E77" s="1">
        <v>235</v>
      </c>
      <c r="F77" s="1">
        <v>296</v>
      </c>
      <c r="G77" s="1">
        <v>13.9</v>
      </c>
      <c r="H77" s="1">
        <v>222</v>
      </c>
      <c r="I77" s="6">
        <v>12.3</v>
      </c>
    </row>
    <row r="78" spans="1:9">
      <c r="A78" t="s">
        <v>37</v>
      </c>
      <c r="C78" s="1" t="s">
        <v>44</v>
      </c>
      <c r="D78" s="1">
        <v>205</v>
      </c>
      <c r="E78" s="1">
        <v>265</v>
      </c>
      <c r="F78" s="1">
        <v>326</v>
      </c>
      <c r="G78" s="1">
        <v>18.899999999999999</v>
      </c>
      <c r="H78" s="1">
        <v>207</v>
      </c>
      <c r="I78" s="6">
        <v>11.95</v>
      </c>
    </row>
    <row r="79" spans="1:9">
      <c r="A79" t="s">
        <v>116</v>
      </c>
      <c r="B79" s="2">
        <v>37186</v>
      </c>
      <c r="C79" s="1" t="s">
        <v>125</v>
      </c>
      <c r="D79" s="1">
        <v>173</v>
      </c>
      <c r="E79" s="1">
        <v>225</v>
      </c>
      <c r="F79" s="1">
        <v>286</v>
      </c>
      <c r="G79" s="1">
        <v>18</v>
      </c>
      <c r="H79" s="1">
        <v>212</v>
      </c>
      <c r="I79" s="6">
        <v>10.7</v>
      </c>
    </row>
    <row r="80" spans="1:9">
      <c r="A80" t="s">
        <v>74</v>
      </c>
      <c r="B80" s="2">
        <v>37332</v>
      </c>
      <c r="C80" s="1" t="s">
        <v>75</v>
      </c>
      <c r="D80" s="1">
        <v>180</v>
      </c>
      <c r="E80" s="1">
        <v>235</v>
      </c>
      <c r="F80" s="1">
        <v>296</v>
      </c>
      <c r="G80" s="1">
        <v>11.2</v>
      </c>
      <c r="H80" s="1">
        <v>227</v>
      </c>
      <c r="I80" s="6">
        <v>11.38</v>
      </c>
    </row>
    <row r="81" spans="1:9">
      <c r="A81" t="s">
        <v>158</v>
      </c>
      <c r="B81" s="2">
        <v>37132</v>
      </c>
      <c r="C81" s="1" t="s">
        <v>160</v>
      </c>
      <c r="D81" s="1">
        <v>174</v>
      </c>
      <c r="E81" s="1">
        <v>228</v>
      </c>
      <c r="F81" s="1">
        <v>290</v>
      </c>
      <c r="G81" s="1">
        <v>13</v>
      </c>
      <c r="H81" s="1">
        <v>241</v>
      </c>
      <c r="I81" s="6">
        <v>11.2</v>
      </c>
    </row>
    <row r="82" spans="1:9">
      <c r="A82" t="s">
        <v>43</v>
      </c>
      <c r="C82" s="1" t="s">
        <v>44</v>
      </c>
      <c r="D82" s="1">
        <v>172</v>
      </c>
      <c r="E82" s="1">
        <v>220</v>
      </c>
      <c r="F82" s="1">
        <v>282</v>
      </c>
      <c r="G82" s="1">
        <v>12.8</v>
      </c>
      <c r="H82" s="1">
        <v>216</v>
      </c>
      <c r="I82" s="6">
        <v>12.3</v>
      </c>
    </row>
    <row r="83" spans="1:9">
      <c r="A83" t="s">
        <v>103</v>
      </c>
      <c r="B83" s="2">
        <v>36992</v>
      </c>
      <c r="C83" s="1" t="s">
        <v>112</v>
      </c>
      <c r="D83" s="1">
        <v>179</v>
      </c>
      <c r="E83" s="1">
        <v>230</v>
      </c>
      <c r="F83" s="1">
        <v>292</v>
      </c>
      <c r="G83" s="1">
        <v>15.1</v>
      </c>
      <c r="H83" s="1">
        <v>229</v>
      </c>
      <c r="I83" s="6">
        <v>10.6</v>
      </c>
    </row>
    <row r="84" spans="1:9">
      <c r="A84" t="s">
        <v>81</v>
      </c>
      <c r="B84" s="2">
        <v>37224</v>
      </c>
      <c r="C84" s="1" t="s">
        <v>86</v>
      </c>
      <c r="D84" s="1">
        <v>185</v>
      </c>
      <c r="E84" s="1">
        <v>240</v>
      </c>
      <c r="F84" s="1">
        <v>302</v>
      </c>
      <c r="G84" s="1">
        <v>15.5</v>
      </c>
      <c r="H84" s="1">
        <v>174</v>
      </c>
      <c r="I84" s="6">
        <v>11.12</v>
      </c>
    </row>
    <row r="85" spans="1:9">
      <c r="A85" t="s">
        <v>59</v>
      </c>
      <c r="B85" s="2">
        <v>37324</v>
      </c>
      <c r="C85" s="1" t="s">
        <v>62</v>
      </c>
      <c r="D85" s="1">
        <v>177</v>
      </c>
      <c r="E85" s="1">
        <v>230</v>
      </c>
      <c r="F85" s="1">
        <v>292</v>
      </c>
      <c r="G85" s="1">
        <v>15.1</v>
      </c>
      <c r="H85" s="1">
        <v>243</v>
      </c>
      <c r="I85" s="6">
        <v>10.9</v>
      </c>
    </row>
    <row r="86" spans="1:9">
      <c r="A86" t="s">
        <v>163</v>
      </c>
      <c r="C86" s="1" t="s">
        <v>161</v>
      </c>
      <c r="D86" s="1">
        <v>192</v>
      </c>
      <c r="E86" s="1">
        <v>254</v>
      </c>
      <c r="F86" s="1">
        <v>316</v>
      </c>
      <c r="G86" s="1">
        <v>16.2</v>
      </c>
      <c r="H86" s="1">
        <v>230</v>
      </c>
      <c r="I86" s="6">
        <v>11.67</v>
      </c>
    </row>
    <row r="87" spans="1:9">
      <c r="A87" t="s">
        <v>65</v>
      </c>
      <c r="B87" s="2">
        <v>36993</v>
      </c>
      <c r="C87" s="1" t="s">
        <v>75</v>
      </c>
      <c r="D87" s="1">
        <v>183</v>
      </c>
      <c r="E87" s="1">
        <v>244</v>
      </c>
      <c r="F87" s="1">
        <v>306</v>
      </c>
      <c r="G87" s="1">
        <v>15.7</v>
      </c>
      <c r="H87" s="1">
        <v>259</v>
      </c>
      <c r="I87" s="6">
        <v>11.34</v>
      </c>
    </row>
    <row r="88" spans="1:9">
      <c r="A88" t="s">
        <v>138</v>
      </c>
      <c r="B88" s="2">
        <v>37234</v>
      </c>
      <c r="C88" s="1" t="s">
        <v>148</v>
      </c>
      <c r="D88" s="1">
        <v>183</v>
      </c>
      <c r="E88" s="1">
        <v>245</v>
      </c>
      <c r="F88" s="1">
        <v>307</v>
      </c>
      <c r="G88" s="1">
        <v>17.8</v>
      </c>
      <c r="H88" s="1">
        <v>237</v>
      </c>
      <c r="I88" s="6">
        <v>11.1</v>
      </c>
    </row>
    <row r="89" spans="1:9">
      <c r="A89" t="s">
        <v>170</v>
      </c>
      <c r="C89" s="1" t="s">
        <v>161</v>
      </c>
      <c r="D89" s="1">
        <v>176</v>
      </c>
      <c r="E89" s="1">
        <v>236</v>
      </c>
      <c r="F89" s="1">
        <v>298</v>
      </c>
      <c r="G89" s="1">
        <v>20.3</v>
      </c>
      <c r="H89" s="1">
        <v>224</v>
      </c>
      <c r="I89" s="6">
        <v>11.09</v>
      </c>
    </row>
    <row r="90" spans="1:9">
      <c r="A90" t="s">
        <v>92</v>
      </c>
      <c r="B90" s="2">
        <v>37218</v>
      </c>
      <c r="C90" s="1" t="s">
        <v>99</v>
      </c>
      <c r="D90" s="1">
        <v>180</v>
      </c>
      <c r="E90" s="1">
        <v>233</v>
      </c>
      <c r="F90" s="1">
        <v>296</v>
      </c>
      <c r="G90" s="1">
        <v>13</v>
      </c>
      <c r="H90" s="1">
        <v>225</v>
      </c>
      <c r="I90" s="6">
        <v>10.8</v>
      </c>
    </row>
    <row r="91" spans="1:9">
      <c r="A91" t="s">
        <v>113</v>
      </c>
      <c r="B91" s="2">
        <v>36979</v>
      </c>
      <c r="C91" s="1" t="s">
        <v>125</v>
      </c>
      <c r="D91" s="1">
        <v>175</v>
      </c>
      <c r="E91" s="1">
        <v>227</v>
      </c>
      <c r="F91" s="1">
        <v>290</v>
      </c>
      <c r="G91" s="1">
        <v>13</v>
      </c>
      <c r="H91" s="1">
        <v>233</v>
      </c>
      <c r="I91" s="6">
        <v>11</v>
      </c>
    </row>
    <row r="92" spans="1:9">
      <c r="A92" t="s">
        <v>10</v>
      </c>
      <c r="B92" s="2">
        <v>37123</v>
      </c>
      <c r="C92" s="1" t="s">
        <v>20</v>
      </c>
      <c r="D92" s="1">
        <v>188</v>
      </c>
      <c r="E92" s="1">
        <v>245</v>
      </c>
      <c r="F92" s="1">
        <v>308</v>
      </c>
      <c r="G92" s="1">
        <v>14.5</v>
      </c>
      <c r="H92" s="1">
        <v>245</v>
      </c>
      <c r="I92" s="6">
        <v>11.06</v>
      </c>
    </row>
    <row r="93" spans="1:9">
      <c r="A93" t="s">
        <v>2</v>
      </c>
      <c r="B93" s="2">
        <v>37240</v>
      </c>
      <c r="C93" s="1" t="s">
        <v>20</v>
      </c>
      <c r="D93" s="1">
        <v>180</v>
      </c>
      <c r="E93" s="1">
        <v>237</v>
      </c>
      <c r="F93" s="1">
        <v>300</v>
      </c>
      <c r="G93" s="1">
        <v>15.2</v>
      </c>
      <c r="H93" s="1">
        <v>224</v>
      </c>
      <c r="I93" s="6">
        <v>11.41</v>
      </c>
    </row>
    <row r="94" spans="1:9">
      <c r="A94" t="s">
        <v>151</v>
      </c>
      <c r="B94" s="2">
        <v>37314</v>
      </c>
      <c r="C94" s="1" t="s">
        <v>160</v>
      </c>
      <c r="D94" s="1">
        <v>178</v>
      </c>
      <c r="E94" s="1">
        <v>235</v>
      </c>
      <c r="F94" s="1">
        <v>298</v>
      </c>
      <c r="G94" s="1">
        <v>12.1</v>
      </c>
      <c r="H94" s="1">
        <v>159</v>
      </c>
      <c r="I94" s="6">
        <v>10.9</v>
      </c>
    </row>
    <row r="95" spans="1:9">
      <c r="A95" t="s">
        <v>84</v>
      </c>
      <c r="B95" s="2">
        <v>37314</v>
      </c>
      <c r="C95" s="1" t="s">
        <v>86</v>
      </c>
      <c r="D95" s="1">
        <v>180</v>
      </c>
      <c r="E95" s="1">
        <v>243</v>
      </c>
      <c r="F95" s="1">
        <v>306</v>
      </c>
      <c r="G95" s="1">
        <v>13</v>
      </c>
      <c r="H95" s="1">
        <v>220</v>
      </c>
      <c r="I95" s="6">
        <v>12.32</v>
      </c>
    </row>
    <row r="96" spans="1:9">
      <c r="A96" t="s">
        <v>89</v>
      </c>
      <c r="B96" s="2">
        <v>36928</v>
      </c>
      <c r="C96" s="1" t="s">
        <v>99</v>
      </c>
      <c r="D96" s="1">
        <v>177</v>
      </c>
      <c r="E96" s="1">
        <v>224</v>
      </c>
      <c r="F96" s="1">
        <v>288</v>
      </c>
      <c r="G96" s="1">
        <v>14</v>
      </c>
      <c r="H96" s="1">
        <v>244</v>
      </c>
      <c r="I96" s="6">
        <v>10</v>
      </c>
    </row>
    <row r="97" spans="1:9">
      <c r="A97" t="s">
        <v>140</v>
      </c>
      <c r="B97" s="2">
        <v>37309</v>
      </c>
      <c r="C97" s="1" t="s">
        <v>148</v>
      </c>
      <c r="D97" s="1">
        <v>198</v>
      </c>
      <c r="E97" s="1">
        <v>252</v>
      </c>
      <c r="F97" s="1">
        <v>316</v>
      </c>
      <c r="G97" s="1">
        <v>21.5</v>
      </c>
      <c r="H97" s="1">
        <v>2.6</v>
      </c>
      <c r="I97" s="6">
        <v>11.9</v>
      </c>
    </row>
    <row r="98" spans="1:9">
      <c r="A98" t="s">
        <v>146</v>
      </c>
      <c r="B98" s="2">
        <v>37098</v>
      </c>
      <c r="C98" s="1" t="s">
        <v>148</v>
      </c>
      <c r="D98" s="1">
        <v>196</v>
      </c>
      <c r="E98" s="1">
        <v>254</v>
      </c>
      <c r="F98" s="1">
        <v>318</v>
      </c>
      <c r="G98" s="1">
        <v>17</v>
      </c>
      <c r="H98" s="1">
        <v>225</v>
      </c>
      <c r="I98" s="6">
        <v>11.1</v>
      </c>
    </row>
    <row r="99" spans="1:9">
      <c r="A99" t="s">
        <v>88</v>
      </c>
      <c r="B99" s="2">
        <v>36898</v>
      </c>
      <c r="C99" s="1" t="s">
        <v>99</v>
      </c>
      <c r="D99" s="1">
        <v>177</v>
      </c>
      <c r="E99" s="1">
        <v>230</v>
      </c>
      <c r="F99" s="1">
        <v>294</v>
      </c>
      <c r="G99" s="1">
        <v>14.4</v>
      </c>
      <c r="H99" s="1">
        <v>248</v>
      </c>
      <c r="I99" s="6">
        <v>10.7</v>
      </c>
    </row>
    <row r="100" spans="1:9">
      <c r="A100" t="s">
        <v>104</v>
      </c>
      <c r="B100" s="2">
        <v>37828</v>
      </c>
      <c r="C100" s="1" t="s">
        <v>112</v>
      </c>
      <c r="D100" s="1">
        <v>179</v>
      </c>
      <c r="E100" s="1">
        <v>234</v>
      </c>
      <c r="F100" s="1">
        <v>298</v>
      </c>
      <c r="G100" s="1">
        <v>17.399999999999999</v>
      </c>
      <c r="H100" s="1">
        <v>226</v>
      </c>
      <c r="I100" s="6">
        <v>10.9</v>
      </c>
    </row>
    <row r="101" spans="1:9">
      <c r="A101" t="s">
        <v>129</v>
      </c>
      <c r="B101" s="2">
        <v>37369</v>
      </c>
      <c r="C101" s="1" t="s">
        <v>135</v>
      </c>
      <c r="D101" s="1">
        <v>179</v>
      </c>
      <c r="E101" s="1">
        <v>234</v>
      </c>
      <c r="F101" s="1">
        <v>298</v>
      </c>
      <c r="G101" s="1">
        <v>14.7</v>
      </c>
      <c r="H101" s="1">
        <v>242</v>
      </c>
      <c r="I101" s="6">
        <v>10.8</v>
      </c>
    </row>
    <row r="102" spans="1:9">
      <c r="A102" t="s">
        <v>66</v>
      </c>
      <c r="B102" s="2">
        <v>37251</v>
      </c>
      <c r="C102" s="1" t="s">
        <v>75</v>
      </c>
      <c r="D102" s="1">
        <v>172</v>
      </c>
      <c r="E102" s="1">
        <v>226</v>
      </c>
      <c r="F102" s="1">
        <v>290</v>
      </c>
      <c r="G102" s="1">
        <v>12.7</v>
      </c>
      <c r="H102" s="1">
        <v>237</v>
      </c>
      <c r="I102" s="6">
        <v>11.48</v>
      </c>
    </row>
    <row r="103" spans="1:9">
      <c r="A103" t="s">
        <v>30</v>
      </c>
      <c r="B103" s="2">
        <v>36928</v>
      </c>
      <c r="C103" s="1" t="s">
        <v>86</v>
      </c>
      <c r="D103" s="1">
        <v>185</v>
      </c>
      <c r="E103" s="1">
        <v>244</v>
      </c>
      <c r="F103" s="1">
        <v>308</v>
      </c>
      <c r="G103" s="1">
        <v>11.7</v>
      </c>
      <c r="H103" s="1">
        <v>237</v>
      </c>
      <c r="I103" s="6">
        <v>11.58</v>
      </c>
    </row>
    <row r="104" spans="1:9">
      <c r="A104" t="s">
        <v>64</v>
      </c>
      <c r="B104" s="2">
        <v>37057</v>
      </c>
      <c r="C104" s="1" t="s">
        <v>75</v>
      </c>
      <c r="D104" s="1">
        <v>183</v>
      </c>
      <c r="E104" s="1">
        <v>242</v>
      </c>
      <c r="F104" s="1">
        <v>306</v>
      </c>
      <c r="G104" s="1">
        <v>11.5</v>
      </c>
      <c r="H104" s="1">
        <v>228</v>
      </c>
      <c r="I104" s="6">
        <v>11.31</v>
      </c>
    </row>
    <row r="105" spans="1:9">
      <c r="A105" t="s">
        <v>32</v>
      </c>
      <c r="C105" s="1" t="s">
        <v>44</v>
      </c>
      <c r="D105" s="1">
        <v>183</v>
      </c>
      <c r="E105" s="1">
        <v>241</v>
      </c>
      <c r="F105" s="1">
        <v>306</v>
      </c>
      <c r="G105" s="1">
        <v>14.9</v>
      </c>
      <c r="H105" s="1">
        <v>225</v>
      </c>
      <c r="I105" s="6">
        <v>10.74</v>
      </c>
    </row>
    <row r="106" spans="1:9">
      <c r="A106" t="s">
        <v>137</v>
      </c>
      <c r="B106" s="2">
        <v>37112</v>
      </c>
      <c r="C106" s="1" t="s">
        <v>148</v>
      </c>
      <c r="D106" s="1">
        <v>185</v>
      </c>
      <c r="E106" s="1">
        <v>245</v>
      </c>
      <c r="F106" s="1">
        <v>310</v>
      </c>
      <c r="G106" s="1">
        <v>18.5</v>
      </c>
      <c r="H106" s="1">
        <v>226</v>
      </c>
      <c r="I106" s="6">
        <v>11.2</v>
      </c>
    </row>
    <row r="107" spans="1:9">
      <c r="A107" t="s">
        <v>93</v>
      </c>
      <c r="B107" s="2">
        <v>37076</v>
      </c>
      <c r="C107" s="1" t="s">
        <v>99</v>
      </c>
      <c r="D107" s="1">
        <v>187</v>
      </c>
      <c r="E107" s="1">
        <v>248</v>
      </c>
      <c r="F107" s="1">
        <v>313</v>
      </c>
      <c r="G107" s="1">
        <v>12.7</v>
      </c>
      <c r="H107" s="1">
        <v>239</v>
      </c>
      <c r="I107" s="6">
        <v>11.1</v>
      </c>
    </row>
    <row r="108" spans="1:9">
      <c r="A108" t="s">
        <v>114</v>
      </c>
      <c r="B108" s="2">
        <v>37399</v>
      </c>
      <c r="C108" s="1" t="s">
        <v>125</v>
      </c>
      <c r="D108" s="1">
        <v>169</v>
      </c>
      <c r="E108" s="1">
        <v>220</v>
      </c>
      <c r="F108" s="1">
        <v>286</v>
      </c>
      <c r="G108" s="1">
        <v>12.9</v>
      </c>
      <c r="H108" s="1">
        <v>230</v>
      </c>
      <c r="I108" s="6">
        <v>10.5</v>
      </c>
    </row>
    <row r="109" spans="1:9">
      <c r="A109" t="s">
        <v>128</v>
      </c>
      <c r="B109" s="2">
        <v>37344</v>
      </c>
      <c r="C109" s="1" t="s">
        <v>135</v>
      </c>
      <c r="D109" s="1">
        <v>177</v>
      </c>
      <c r="E109" s="1">
        <v>228</v>
      </c>
      <c r="F109" s="1">
        <v>294</v>
      </c>
      <c r="G109" s="1">
        <v>17.399999999999999</v>
      </c>
      <c r="H109" s="1">
        <v>237</v>
      </c>
      <c r="I109" s="6">
        <v>11.3</v>
      </c>
    </row>
    <row r="110" spans="1:9">
      <c r="A110" t="s">
        <v>72</v>
      </c>
      <c r="B110" s="2">
        <v>37132</v>
      </c>
      <c r="C110" s="1" t="s">
        <v>75</v>
      </c>
      <c r="D110" s="1">
        <v>195</v>
      </c>
      <c r="E110" s="1">
        <v>252</v>
      </c>
      <c r="F110" s="1">
        <v>318</v>
      </c>
      <c r="G110" s="1">
        <v>12.5</v>
      </c>
      <c r="H110" s="1">
        <v>254</v>
      </c>
      <c r="I110" s="6">
        <v>10.82</v>
      </c>
    </row>
    <row r="111" spans="1:9">
      <c r="A111" t="s">
        <v>108</v>
      </c>
      <c r="B111" s="2">
        <v>37445</v>
      </c>
      <c r="C111" s="1" t="s">
        <v>112</v>
      </c>
      <c r="D111" s="1">
        <v>189</v>
      </c>
      <c r="E111" s="1">
        <v>246</v>
      </c>
      <c r="F111" s="1">
        <v>312</v>
      </c>
      <c r="G111" s="1">
        <v>14.5</v>
      </c>
      <c r="H111" s="1">
        <v>235</v>
      </c>
      <c r="I111" s="6">
        <v>11</v>
      </c>
    </row>
    <row r="112" spans="1:9">
      <c r="A112" t="s">
        <v>117</v>
      </c>
      <c r="B112" s="2">
        <v>37103</v>
      </c>
      <c r="C112" s="1" t="s">
        <v>125</v>
      </c>
      <c r="D112" s="1">
        <v>186</v>
      </c>
      <c r="E112" s="1">
        <v>244</v>
      </c>
      <c r="F112" s="1">
        <v>310</v>
      </c>
      <c r="G112" s="1">
        <v>14.8</v>
      </c>
      <c r="H112" s="1">
        <v>272</v>
      </c>
      <c r="I112" s="6">
        <v>10.4</v>
      </c>
    </row>
    <row r="113" spans="1:9">
      <c r="A113" t="s">
        <v>50</v>
      </c>
      <c r="B113" s="2">
        <v>36920</v>
      </c>
      <c r="C113" s="1" t="s">
        <v>51</v>
      </c>
      <c r="D113" s="1">
        <v>195</v>
      </c>
      <c r="E113" s="1">
        <v>256</v>
      </c>
      <c r="F113" s="1">
        <v>322</v>
      </c>
      <c r="G113" s="1">
        <v>17.8</v>
      </c>
      <c r="H113" s="1">
        <v>258</v>
      </c>
      <c r="I113" s="6">
        <v>11.48</v>
      </c>
    </row>
    <row r="114" spans="1:9">
      <c r="A114" t="s">
        <v>55</v>
      </c>
      <c r="B114" s="2">
        <v>36915</v>
      </c>
      <c r="C114" s="1" t="s">
        <v>62</v>
      </c>
      <c r="D114" s="1">
        <v>182</v>
      </c>
      <c r="E114" s="1">
        <v>240</v>
      </c>
      <c r="F114" s="1">
        <v>306</v>
      </c>
      <c r="G114" s="1">
        <v>17.5</v>
      </c>
      <c r="H114" s="1">
        <v>248</v>
      </c>
      <c r="I114" s="6">
        <v>10.7</v>
      </c>
    </row>
    <row r="115" spans="1:9">
      <c r="A115" t="s">
        <v>169</v>
      </c>
      <c r="C115" s="1" t="s">
        <v>161</v>
      </c>
      <c r="D115" s="1">
        <v>185</v>
      </c>
      <c r="E115" s="1">
        <v>244</v>
      </c>
      <c r="F115" s="1">
        <v>310</v>
      </c>
      <c r="G115" s="1">
        <v>15.1</v>
      </c>
      <c r="H115" s="1">
        <v>235</v>
      </c>
      <c r="I115" s="6">
        <v>11.4</v>
      </c>
    </row>
    <row r="116" spans="1:9">
      <c r="A116" t="s">
        <v>4</v>
      </c>
      <c r="B116" s="2">
        <v>36898</v>
      </c>
      <c r="C116" s="1" t="s">
        <v>20</v>
      </c>
      <c r="D116" s="1">
        <v>180</v>
      </c>
      <c r="E116" s="1">
        <v>233</v>
      </c>
      <c r="F116" s="1">
        <v>300</v>
      </c>
      <c r="G116" s="1">
        <v>19.2</v>
      </c>
      <c r="H116" s="1">
        <v>241</v>
      </c>
      <c r="I116" s="6">
        <v>10.3</v>
      </c>
    </row>
    <row r="117" spans="1:9">
      <c r="A117" t="s">
        <v>36</v>
      </c>
      <c r="C117" s="1" t="s">
        <v>44</v>
      </c>
      <c r="D117" s="1">
        <v>180</v>
      </c>
      <c r="E117" s="1">
        <v>233</v>
      </c>
      <c r="F117" s="1">
        <v>300</v>
      </c>
      <c r="G117" s="1">
        <v>14.6</v>
      </c>
      <c r="H117" s="1">
        <v>212</v>
      </c>
      <c r="I117" s="6">
        <v>11.07</v>
      </c>
    </row>
    <row r="118" spans="1:9">
      <c r="A118" t="s">
        <v>7</v>
      </c>
      <c r="B118" s="2">
        <v>37127</v>
      </c>
      <c r="C118" s="1" t="s">
        <v>20</v>
      </c>
      <c r="D118" s="1">
        <v>194</v>
      </c>
      <c r="E118" s="1">
        <v>253</v>
      </c>
      <c r="F118" s="1">
        <v>320</v>
      </c>
      <c r="G118" s="1">
        <v>23.5</v>
      </c>
      <c r="H118" s="1">
        <v>253</v>
      </c>
      <c r="I118" s="6">
        <v>10.57</v>
      </c>
    </row>
    <row r="119" spans="1:9">
      <c r="A119" t="s">
        <v>40</v>
      </c>
      <c r="C119" s="1" t="s">
        <v>44</v>
      </c>
      <c r="D119" s="1">
        <v>171</v>
      </c>
      <c r="E119" s="1">
        <v>225</v>
      </c>
      <c r="F119" s="1">
        <v>292</v>
      </c>
      <c r="G119" s="1">
        <v>13.1</v>
      </c>
      <c r="H119" s="1">
        <v>228</v>
      </c>
      <c r="I119" s="6">
        <v>11.08</v>
      </c>
    </row>
    <row r="120" spans="1:9">
      <c r="A120" t="s">
        <v>9</v>
      </c>
      <c r="B120" s="2">
        <v>36928</v>
      </c>
      <c r="C120" s="1" t="s">
        <v>20</v>
      </c>
      <c r="D120" s="1">
        <v>184</v>
      </c>
      <c r="E120" s="1">
        <v>245</v>
      </c>
      <c r="F120" s="1">
        <v>312</v>
      </c>
      <c r="G120" s="1">
        <v>19.2</v>
      </c>
      <c r="H120" s="1">
        <v>244</v>
      </c>
      <c r="I120" s="6">
        <v>10.77</v>
      </c>
    </row>
    <row r="121" spans="1:9">
      <c r="A121" t="s">
        <v>73</v>
      </c>
      <c r="B121" s="2">
        <v>37300</v>
      </c>
      <c r="C121" s="1" t="s">
        <v>75</v>
      </c>
      <c r="D121" s="1">
        <v>177</v>
      </c>
      <c r="E121" s="1">
        <v>239</v>
      </c>
      <c r="F121" s="1">
        <v>306</v>
      </c>
      <c r="G121" s="1">
        <v>13.3</v>
      </c>
      <c r="H121" s="1">
        <v>279</v>
      </c>
      <c r="I121" s="6">
        <v>10.29</v>
      </c>
    </row>
    <row r="122" spans="1:9">
      <c r="A122" t="s">
        <v>39</v>
      </c>
      <c r="C122" s="1" t="s">
        <v>44</v>
      </c>
      <c r="D122" s="1">
        <v>181</v>
      </c>
      <c r="E122" s="1">
        <v>238</v>
      </c>
      <c r="F122" s="1">
        <v>306</v>
      </c>
      <c r="G122" s="1">
        <v>14.5</v>
      </c>
      <c r="H122" s="1">
        <v>227</v>
      </c>
      <c r="I122" s="6">
        <v>11.86</v>
      </c>
    </row>
    <row r="123" spans="1:9">
      <c r="A123" t="s">
        <v>63</v>
      </c>
      <c r="B123" s="2">
        <v>37096</v>
      </c>
      <c r="C123" s="1" t="s">
        <v>75</v>
      </c>
      <c r="D123" s="1">
        <v>185</v>
      </c>
      <c r="E123" s="1">
        <v>244</v>
      </c>
      <c r="F123" s="1">
        <v>312</v>
      </c>
      <c r="G123" s="1">
        <v>12.8</v>
      </c>
      <c r="H123" s="1">
        <v>224</v>
      </c>
      <c r="I123" s="6">
        <v>11.03</v>
      </c>
    </row>
    <row r="124" spans="1:9">
      <c r="A124" t="s">
        <v>100</v>
      </c>
      <c r="B124" s="2">
        <v>36898</v>
      </c>
      <c r="C124" s="1" t="s">
        <v>112</v>
      </c>
      <c r="D124" s="1">
        <v>175</v>
      </c>
      <c r="E124" s="1">
        <v>232</v>
      </c>
      <c r="F124" s="1">
        <v>300</v>
      </c>
      <c r="G124" s="1">
        <v>17.399999999999999</v>
      </c>
      <c r="H124" s="1">
        <v>250</v>
      </c>
      <c r="I124" s="6">
        <v>10.6</v>
      </c>
    </row>
    <row r="125" spans="1:9">
      <c r="A125" t="s">
        <v>110</v>
      </c>
      <c r="B125" s="2">
        <v>37046</v>
      </c>
      <c r="C125" s="1" t="s">
        <v>112</v>
      </c>
      <c r="D125" s="1">
        <v>180</v>
      </c>
      <c r="E125" s="1">
        <v>242</v>
      </c>
      <c r="F125" s="1">
        <v>310</v>
      </c>
      <c r="G125" s="1">
        <v>14</v>
      </c>
      <c r="H125" s="1">
        <v>226</v>
      </c>
      <c r="I125" s="6">
        <v>11.5</v>
      </c>
    </row>
    <row r="126" spans="1:9">
      <c r="A126" t="s">
        <v>162</v>
      </c>
      <c r="C126" s="1" t="s">
        <v>161</v>
      </c>
      <c r="D126" s="1">
        <v>190</v>
      </c>
      <c r="E126" s="1">
        <v>247</v>
      </c>
      <c r="F126" s="1">
        <v>316</v>
      </c>
      <c r="G126" s="1">
        <v>17.2</v>
      </c>
      <c r="H126" s="1">
        <v>261</v>
      </c>
      <c r="I126" s="6">
        <v>10.53</v>
      </c>
    </row>
    <row r="127" spans="1:9">
      <c r="A127" t="s">
        <v>45</v>
      </c>
      <c r="B127" s="2">
        <v>36969</v>
      </c>
      <c r="C127" s="1" t="s">
        <v>51</v>
      </c>
      <c r="D127" s="1">
        <v>181</v>
      </c>
      <c r="E127" s="1">
        <v>237</v>
      </c>
      <c r="F127" s="1">
        <v>306</v>
      </c>
      <c r="G127" s="1">
        <v>16</v>
      </c>
      <c r="H127" s="1">
        <v>232</v>
      </c>
      <c r="I127" s="6">
        <v>10.96</v>
      </c>
    </row>
    <row r="128" spans="1:9">
      <c r="A128" t="s">
        <v>142</v>
      </c>
      <c r="B128" s="2">
        <v>36919</v>
      </c>
      <c r="C128" s="1" t="s">
        <v>148</v>
      </c>
      <c r="D128" s="1">
        <v>185</v>
      </c>
      <c r="E128" s="1">
        <v>243</v>
      </c>
      <c r="F128" s="1">
        <v>312</v>
      </c>
      <c r="G128" s="1">
        <v>16.5</v>
      </c>
      <c r="H128" s="1">
        <v>249</v>
      </c>
      <c r="I128" s="6">
        <v>11</v>
      </c>
    </row>
    <row r="129" spans="1:9">
      <c r="A129" t="s">
        <v>3</v>
      </c>
      <c r="B129" s="2">
        <v>37151</v>
      </c>
      <c r="C129" s="1" t="s">
        <v>20</v>
      </c>
      <c r="D129" s="1">
        <v>180</v>
      </c>
      <c r="E129" s="1">
        <v>237</v>
      </c>
      <c r="F129" s="1">
        <v>306</v>
      </c>
      <c r="G129" s="1">
        <v>19.100000000000001</v>
      </c>
      <c r="H129" s="1">
        <v>211</v>
      </c>
      <c r="I129" s="6">
        <v>10.57</v>
      </c>
    </row>
    <row r="130" spans="1:9">
      <c r="A130" t="s">
        <v>107</v>
      </c>
      <c r="B130" s="2">
        <v>36999</v>
      </c>
      <c r="C130" s="1" t="s">
        <v>112</v>
      </c>
      <c r="D130" s="1">
        <v>179</v>
      </c>
      <c r="E130" s="1">
        <v>237</v>
      </c>
      <c r="F130" s="1">
        <v>306</v>
      </c>
      <c r="G130" s="1">
        <v>19.100000000000001</v>
      </c>
      <c r="H130" s="1">
        <v>261</v>
      </c>
      <c r="I130" s="6">
        <v>10</v>
      </c>
    </row>
    <row r="131" spans="1:9">
      <c r="A131" t="s">
        <v>118</v>
      </c>
      <c r="B131" s="2">
        <v>37184</v>
      </c>
      <c r="C131" s="1" t="s">
        <v>125</v>
      </c>
      <c r="D131" s="1">
        <v>191</v>
      </c>
      <c r="E131" s="1">
        <v>249</v>
      </c>
      <c r="F131" s="1">
        <v>319</v>
      </c>
      <c r="G131" s="1">
        <v>16</v>
      </c>
      <c r="H131" s="1">
        <v>285</v>
      </c>
      <c r="I131" s="6">
        <v>10.5</v>
      </c>
    </row>
    <row r="132" spans="1:9">
      <c r="A132" t="s">
        <v>90</v>
      </c>
      <c r="B132" s="2">
        <v>37012</v>
      </c>
      <c r="C132" s="1" t="s">
        <v>99</v>
      </c>
      <c r="D132" s="1">
        <v>182</v>
      </c>
      <c r="E132" s="1">
        <v>235</v>
      </c>
      <c r="F132" s="1">
        <v>306</v>
      </c>
      <c r="G132" s="1">
        <v>14.2</v>
      </c>
      <c r="H132" s="1">
        <v>252</v>
      </c>
      <c r="I132" s="6">
        <v>10.7</v>
      </c>
    </row>
    <row r="133" spans="1:9">
      <c r="A133" t="s">
        <v>141</v>
      </c>
      <c r="B133" s="2">
        <v>37097</v>
      </c>
      <c r="C133" s="1" t="s">
        <v>148</v>
      </c>
      <c r="D133" s="1">
        <v>183</v>
      </c>
      <c r="E133" s="1">
        <v>247</v>
      </c>
      <c r="F133" s="1">
        <v>318</v>
      </c>
      <c r="G133" s="1">
        <v>16.3</v>
      </c>
      <c r="H133" s="1">
        <v>246</v>
      </c>
      <c r="I133" s="6">
        <v>10.92</v>
      </c>
    </row>
    <row r="134" spans="1:9">
      <c r="A134" t="s">
        <v>5</v>
      </c>
      <c r="B134" s="2">
        <v>36928</v>
      </c>
      <c r="C134" s="1" t="s">
        <v>20</v>
      </c>
      <c r="D134" s="1">
        <v>184</v>
      </c>
      <c r="E134" s="1">
        <v>241</v>
      </c>
      <c r="F134" s="1">
        <v>313</v>
      </c>
      <c r="G134" s="1">
        <v>19.8</v>
      </c>
      <c r="H134" s="1">
        <v>270</v>
      </c>
      <c r="I134" s="6">
        <v>10.88</v>
      </c>
    </row>
    <row r="135" spans="1:9">
      <c r="A135" t="s">
        <v>105</v>
      </c>
      <c r="B135" s="2">
        <v>37044</v>
      </c>
      <c r="C135" s="1" t="s">
        <v>112</v>
      </c>
      <c r="D135" s="1">
        <v>180</v>
      </c>
      <c r="E135" s="1">
        <v>236</v>
      </c>
      <c r="F135" s="1">
        <v>308</v>
      </c>
      <c r="G135" s="1">
        <v>13</v>
      </c>
      <c r="H135" s="1">
        <v>250</v>
      </c>
      <c r="I135" s="6">
        <v>10.6</v>
      </c>
    </row>
    <row r="136" spans="1:9">
      <c r="A136" t="s">
        <v>171</v>
      </c>
      <c r="C136" s="1" t="s">
        <v>161</v>
      </c>
      <c r="D136" s="1">
        <v>183</v>
      </c>
      <c r="E136" s="1">
        <v>240</v>
      </c>
      <c r="F136" s="1">
        <v>312</v>
      </c>
      <c r="G136" s="1">
        <v>17.8</v>
      </c>
      <c r="H136" s="1">
        <v>249</v>
      </c>
      <c r="I136" s="6">
        <v>10.88</v>
      </c>
    </row>
    <row r="137" spans="1:9">
      <c r="A137" t="s">
        <v>126</v>
      </c>
      <c r="B137" s="2">
        <v>37141</v>
      </c>
      <c r="C137" s="1" t="s">
        <v>135</v>
      </c>
      <c r="D137" s="1">
        <v>175</v>
      </c>
      <c r="E137" s="1">
        <v>230</v>
      </c>
      <c r="F137" s="1">
        <v>302</v>
      </c>
      <c r="G137" s="1">
        <v>15</v>
      </c>
      <c r="H137" s="1">
        <v>249</v>
      </c>
      <c r="I137" s="6">
        <v>10.199999999999999</v>
      </c>
    </row>
    <row r="138" spans="1:9">
      <c r="A138" t="s">
        <v>35</v>
      </c>
      <c r="C138" s="1" t="s">
        <v>44</v>
      </c>
      <c r="D138" s="1">
        <v>190</v>
      </c>
      <c r="E138" s="1">
        <v>250</v>
      </c>
      <c r="F138" s="1">
        <v>322</v>
      </c>
      <c r="G138" s="1">
        <v>16.7</v>
      </c>
      <c r="H138" s="1">
        <v>255</v>
      </c>
      <c r="I138" s="6">
        <v>10.94</v>
      </c>
    </row>
    <row r="139" spans="1:9">
      <c r="A139" t="s">
        <v>174</v>
      </c>
      <c r="B139" s="2">
        <v>36901</v>
      </c>
      <c r="C139" s="1" t="s">
        <v>62</v>
      </c>
      <c r="D139" s="1">
        <v>192</v>
      </c>
      <c r="E139" s="1">
        <v>251</v>
      </c>
      <c r="F139" s="1">
        <v>324</v>
      </c>
      <c r="G139" s="1">
        <v>19</v>
      </c>
      <c r="H139" s="1">
        <v>250</v>
      </c>
      <c r="I139" s="6">
        <v>10.6</v>
      </c>
    </row>
    <row r="140" spans="1:9">
      <c r="A140" t="s">
        <v>82</v>
      </c>
      <c r="B140" s="2">
        <v>37181</v>
      </c>
      <c r="C140" s="1" t="s">
        <v>86</v>
      </c>
      <c r="D140" s="1">
        <v>183</v>
      </c>
      <c r="E140" s="1">
        <v>235</v>
      </c>
      <c r="F140" s="1">
        <v>308</v>
      </c>
      <c r="G140" s="1">
        <v>17.7</v>
      </c>
      <c r="H140" s="1">
        <v>235</v>
      </c>
      <c r="I140" s="6">
        <v>11.28</v>
      </c>
    </row>
    <row r="141" spans="1:9">
      <c r="A141" t="s">
        <v>33</v>
      </c>
      <c r="C141" s="1" t="s">
        <v>44</v>
      </c>
      <c r="D141" s="1">
        <v>188</v>
      </c>
      <c r="E141" s="1">
        <v>245</v>
      </c>
      <c r="F141" s="1">
        <v>318</v>
      </c>
      <c r="G141" s="1">
        <v>21.8</v>
      </c>
      <c r="H141" s="1">
        <v>244</v>
      </c>
      <c r="I141" s="6">
        <v>10.93</v>
      </c>
    </row>
    <row r="142" spans="1:9">
      <c r="A142" t="s">
        <v>172</v>
      </c>
      <c r="C142" s="1" t="s">
        <v>161</v>
      </c>
      <c r="D142" s="1">
        <v>193</v>
      </c>
      <c r="E142" s="1">
        <v>252</v>
      </c>
      <c r="F142" s="1">
        <v>326</v>
      </c>
      <c r="G142" s="1">
        <v>20.2</v>
      </c>
      <c r="H142" s="1">
        <v>255</v>
      </c>
      <c r="I142" s="6">
        <v>10.59</v>
      </c>
    </row>
    <row r="143" spans="1:9">
      <c r="A143" t="s">
        <v>83</v>
      </c>
      <c r="B143" s="2">
        <v>37086</v>
      </c>
      <c r="C143" s="1" t="s">
        <v>86</v>
      </c>
      <c r="D143" s="1">
        <v>171</v>
      </c>
      <c r="E143" s="1">
        <v>224</v>
      </c>
      <c r="F143" s="1">
        <v>298</v>
      </c>
      <c r="G143" s="1">
        <v>13.6</v>
      </c>
      <c r="H143" s="1">
        <v>255</v>
      </c>
      <c r="I143" s="6">
        <v>10.57</v>
      </c>
    </row>
    <row r="144" spans="1:9">
      <c r="A144" t="s">
        <v>101</v>
      </c>
      <c r="B144" s="2">
        <v>36982</v>
      </c>
      <c r="C144" s="1" t="s">
        <v>112</v>
      </c>
      <c r="D144" s="1">
        <v>186</v>
      </c>
      <c r="E144" s="1">
        <v>245</v>
      </c>
      <c r="F144" s="1">
        <v>322</v>
      </c>
      <c r="G144" s="1">
        <v>21.3</v>
      </c>
      <c r="H144" s="1">
        <v>274</v>
      </c>
      <c r="I144" s="6">
        <v>9.4</v>
      </c>
    </row>
    <row r="145" spans="1:9">
      <c r="A145" t="s">
        <v>109</v>
      </c>
      <c r="B145" s="2">
        <v>37056</v>
      </c>
      <c r="C145" s="1" t="s">
        <v>112</v>
      </c>
      <c r="D145" s="1">
        <v>183</v>
      </c>
      <c r="E145" s="1">
        <v>243</v>
      </c>
      <c r="F145" s="1">
        <v>320</v>
      </c>
      <c r="G145" s="1">
        <v>20.100000000000001</v>
      </c>
      <c r="H145" s="1">
        <v>257</v>
      </c>
      <c r="I145" s="6">
        <v>10.3</v>
      </c>
    </row>
    <row r="146" spans="1:9">
      <c r="A146" t="s">
        <v>139</v>
      </c>
      <c r="B146" s="2">
        <v>36951</v>
      </c>
      <c r="C146" s="1" t="s">
        <v>148</v>
      </c>
      <c r="D146" s="1">
        <v>188</v>
      </c>
      <c r="E146" s="1">
        <v>244</v>
      </c>
      <c r="F146" s="1">
        <v>322</v>
      </c>
      <c r="G146" s="1">
        <v>16.7</v>
      </c>
      <c r="H146" s="1">
        <v>266</v>
      </c>
      <c r="I146" s="6">
        <v>10.7</v>
      </c>
    </row>
    <row r="147" spans="1:9">
      <c r="A147" t="s">
        <v>22</v>
      </c>
      <c r="C147" s="1" t="s">
        <v>21</v>
      </c>
      <c r="D147" s="1">
        <v>193</v>
      </c>
      <c r="E147" s="1">
        <v>251</v>
      </c>
      <c r="F147" s="1">
        <v>329</v>
      </c>
      <c r="G147" s="1">
        <v>11.6</v>
      </c>
      <c r="H147" s="1">
        <v>244</v>
      </c>
      <c r="I147" s="6">
        <v>10.5</v>
      </c>
    </row>
    <row r="148" spans="1:9">
      <c r="A148" t="s">
        <v>136</v>
      </c>
      <c r="B148" s="2">
        <v>37018</v>
      </c>
      <c r="C148" s="1" t="s">
        <v>148</v>
      </c>
      <c r="D148" s="1">
        <v>199</v>
      </c>
      <c r="E148" s="1">
        <v>256</v>
      </c>
      <c r="F148" s="1">
        <v>335</v>
      </c>
      <c r="G148" s="1">
        <v>19</v>
      </c>
      <c r="H148" s="1">
        <v>252</v>
      </c>
      <c r="I148" s="6">
        <v>10.6</v>
      </c>
    </row>
    <row r="149" spans="1:9">
      <c r="A149" t="s">
        <v>144</v>
      </c>
      <c r="B149" s="2">
        <v>37261</v>
      </c>
      <c r="C149" s="1" t="s">
        <v>148</v>
      </c>
      <c r="D149" s="1">
        <v>196</v>
      </c>
      <c r="E149" s="1">
        <v>252</v>
      </c>
      <c r="F149" s="1">
        <v>332</v>
      </c>
      <c r="G149" s="1">
        <v>16</v>
      </c>
      <c r="H149" s="1">
        <v>273</v>
      </c>
      <c r="I149" s="6">
        <v>10.6</v>
      </c>
    </row>
    <row r="150" spans="1:9">
      <c r="A150" t="s">
        <v>77</v>
      </c>
      <c r="B150" s="2">
        <v>36971</v>
      </c>
      <c r="C150" s="1" t="s">
        <v>86</v>
      </c>
      <c r="D150" s="1">
        <v>192</v>
      </c>
      <c r="E150" s="1">
        <v>250</v>
      </c>
      <c r="F150" s="1">
        <v>331</v>
      </c>
      <c r="G150" s="1">
        <v>21.3</v>
      </c>
      <c r="H150" s="1">
        <v>270</v>
      </c>
      <c r="I150" s="6">
        <v>10.86</v>
      </c>
    </row>
    <row r="151" spans="1:9">
      <c r="A151" t="s">
        <v>76</v>
      </c>
      <c r="B151" s="2">
        <v>37068</v>
      </c>
      <c r="C151" s="1" t="s">
        <v>86</v>
      </c>
      <c r="D151" s="1">
        <v>187</v>
      </c>
      <c r="E151" s="1">
        <v>245</v>
      </c>
      <c r="F151" s="1">
        <v>330</v>
      </c>
      <c r="G151" s="1">
        <v>19</v>
      </c>
      <c r="H151" s="1">
        <v>262</v>
      </c>
      <c r="I151" s="6">
        <v>10.82</v>
      </c>
    </row>
    <row r="152" spans="1:9">
      <c r="A152" t="s">
        <v>0</v>
      </c>
      <c r="B152" s="2">
        <v>37003</v>
      </c>
      <c r="C152" s="1" t="s">
        <v>20</v>
      </c>
      <c r="D152" s="1">
        <v>183</v>
      </c>
      <c r="E152" s="1">
        <v>239</v>
      </c>
      <c r="F152" s="1">
        <v>326</v>
      </c>
      <c r="G152" s="1">
        <v>19.100000000000001</v>
      </c>
      <c r="H152" s="1">
        <v>279</v>
      </c>
      <c r="I152" s="6">
        <v>10.19</v>
      </c>
    </row>
    <row r="153" spans="1:9">
      <c r="A153" t="s">
        <v>102</v>
      </c>
      <c r="B153" s="2">
        <v>36955</v>
      </c>
      <c r="C153" s="1" t="s">
        <v>112</v>
      </c>
      <c r="D153" s="1">
        <v>184</v>
      </c>
      <c r="E153" s="1">
        <v>242</v>
      </c>
      <c r="F153" s="1">
        <v>330</v>
      </c>
      <c r="G153" s="1">
        <v>20.2</v>
      </c>
      <c r="H153" s="1">
        <v>243</v>
      </c>
      <c r="I153" s="6">
        <v>10.199999999999999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54"/>
  <sheetViews>
    <sheetView tabSelected="1" topLeftCell="A18" workbookViewId="0">
      <selection activeCell="B18" sqref="B18"/>
    </sheetView>
  </sheetViews>
  <sheetFormatPr defaultColWidth="9.140625" defaultRowHeight="12.75"/>
  <cols>
    <col min="1" max="1" width="4" style="7" bestFit="1" customWidth="1"/>
    <col min="2" max="2" width="17.28515625" style="7" bestFit="1" customWidth="1"/>
    <col min="3" max="3" width="9.85546875" style="7" bestFit="1" customWidth="1"/>
    <col min="4" max="4" width="6.28515625" style="43" bestFit="1" customWidth="1"/>
    <col min="5" max="5" width="7.140625" style="43" bestFit="1" customWidth="1"/>
    <col min="6" max="6" width="5.5703125" style="43" bestFit="1" customWidth="1"/>
    <col min="7" max="7" width="5.42578125" style="43" bestFit="1" customWidth="1"/>
    <col min="8" max="8" width="6.28515625" style="43" bestFit="1" customWidth="1"/>
    <col min="9" max="9" width="7" style="44" bestFit="1" customWidth="1"/>
    <col min="10" max="10" width="7.28515625" style="43" bestFit="1" customWidth="1"/>
    <col min="11" max="11" width="5.7109375" style="43" bestFit="1" customWidth="1"/>
    <col min="12" max="12" width="5" style="43" bestFit="1" customWidth="1"/>
    <col min="13" max="13" width="6.42578125" style="43" bestFit="1" customWidth="1"/>
    <col min="14" max="14" width="7.140625" style="44" bestFit="1" customWidth="1"/>
    <col min="15" max="15" width="9.140625" style="43"/>
    <col min="16" max="16" width="7.140625" style="7" bestFit="1" customWidth="1"/>
    <col min="17" max="17" width="5.5703125" style="7" bestFit="1" customWidth="1"/>
    <col min="18" max="18" width="4.42578125" style="7" bestFit="1" customWidth="1"/>
    <col min="19" max="19" width="6.28515625" style="7" bestFit="1" customWidth="1"/>
    <col min="20" max="20" width="7" style="7" bestFit="1" customWidth="1"/>
    <col min="21" max="21" width="8.42578125" style="7" bestFit="1" customWidth="1"/>
    <col min="22" max="22" width="4.28515625" style="24" customWidth="1"/>
    <col min="23" max="16384" width="9.140625" style="24"/>
  </cols>
  <sheetData>
    <row r="1" spans="1:23" s="7" customFormat="1" ht="16.5" customHeight="1">
      <c r="B1" s="94" t="s">
        <v>175</v>
      </c>
      <c r="C1" s="96" t="s">
        <v>176</v>
      </c>
      <c r="D1" s="98" t="s">
        <v>187</v>
      </c>
      <c r="E1" s="91" t="s">
        <v>177</v>
      </c>
      <c r="F1" s="92"/>
      <c r="G1" s="92"/>
      <c r="H1" s="92"/>
      <c r="I1" s="92"/>
      <c r="J1" s="91" t="s">
        <v>178</v>
      </c>
      <c r="K1" s="92"/>
      <c r="L1" s="92"/>
      <c r="M1" s="92"/>
      <c r="N1" s="92"/>
      <c r="O1" s="93"/>
      <c r="P1" s="91" t="s">
        <v>179</v>
      </c>
      <c r="Q1" s="92"/>
      <c r="R1" s="92"/>
      <c r="S1" s="92"/>
      <c r="T1" s="92"/>
      <c r="U1" s="93"/>
      <c r="W1" s="8"/>
    </row>
    <row r="2" spans="1:23" s="14" customFormat="1" ht="16.5" thickBot="1">
      <c r="A2" s="9" t="s">
        <v>180</v>
      </c>
      <c r="B2" s="95"/>
      <c r="C2" s="97"/>
      <c r="D2" s="99"/>
      <c r="E2" s="10" t="s">
        <v>181</v>
      </c>
      <c r="F2" s="11" t="s">
        <v>16</v>
      </c>
      <c r="G2" s="11" t="s">
        <v>17</v>
      </c>
      <c r="H2" s="11" t="s">
        <v>18</v>
      </c>
      <c r="I2" s="12" t="s">
        <v>19</v>
      </c>
      <c r="J2" s="10" t="s">
        <v>181</v>
      </c>
      <c r="K2" s="11" t="s">
        <v>16</v>
      </c>
      <c r="L2" s="11" t="s">
        <v>17</v>
      </c>
      <c r="M2" s="11" t="s">
        <v>18</v>
      </c>
      <c r="N2" s="12" t="s">
        <v>19</v>
      </c>
      <c r="O2" s="13" t="s">
        <v>182</v>
      </c>
      <c r="P2" s="10" t="s">
        <v>181</v>
      </c>
      <c r="Q2" s="11" t="s">
        <v>16</v>
      </c>
      <c r="R2" s="11" t="s">
        <v>17</v>
      </c>
      <c r="S2" s="11" t="s">
        <v>18</v>
      </c>
      <c r="T2" s="12" t="s">
        <v>19</v>
      </c>
      <c r="U2" s="13" t="s">
        <v>182</v>
      </c>
    </row>
    <row r="3" spans="1:23">
      <c r="A3" s="15">
        <v>1</v>
      </c>
      <c r="B3" s="16" t="s">
        <v>136</v>
      </c>
      <c r="C3" s="17">
        <v>37018</v>
      </c>
      <c r="D3" s="45" t="s">
        <v>148</v>
      </c>
      <c r="E3" s="18">
        <v>199</v>
      </c>
      <c r="F3" s="19">
        <v>335</v>
      </c>
      <c r="G3" s="20">
        <v>19</v>
      </c>
      <c r="H3" s="19">
        <v>252</v>
      </c>
      <c r="I3" s="20">
        <v>10.6</v>
      </c>
      <c r="J3" s="21">
        <f t="shared" ref="J3:J34" si="0">MAX(0,(E3-170)*3.7*1.5)</f>
        <v>160.95000000000002</v>
      </c>
      <c r="K3" s="22">
        <f t="shared" ref="K3:K34" si="1">MAX(0,(F3-276)*1.9*1.5)</f>
        <v>168.14999999999998</v>
      </c>
      <c r="L3" s="22">
        <f t="shared" ref="L3:L34" si="2">MAX(0,(G3-10.7)*6.1)</f>
        <v>50.63</v>
      </c>
      <c r="M3" s="22">
        <f t="shared" ref="M3:M34" si="3">+MAX(0,(H3-184)*0.9)</f>
        <v>61.2</v>
      </c>
      <c r="N3" s="22">
        <f t="shared" ref="N3:N34" si="4">MAX(0,(11.8-I3)*41.5)</f>
        <v>49.800000000000047</v>
      </c>
      <c r="O3" s="23">
        <f t="shared" ref="O3:O34" si="5">+SUM(J3:N3)</f>
        <v>490.73000000000008</v>
      </c>
      <c r="P3" s="21" t="str">
        <f t="shared" ref="P3:P34" si="6">IF(J3&gt;=1.5*75,"A",IF(J3&gt;=1.5*60,"B",IF(J3&gt;=1.5*50,"C","D")))</f>
        <v>A</v>
      </c>
      <c r="Q3" s="22" t="str">
        <f t="shared" ref="Q3:Q34" si="7">IF(K3&gt;=1.5*75,"A",IF(K3&gt;=1.5*60,"B",IF(K3&gt;=1.5*50,"C","D")))</f>
        <v>A</v>
      </c>
      <c r="R3" s="22" t="str">
        <f t="shared" ref="R3:R34" si="8">IF(L3&gt;=75,"A",IF(L3&gt;=60,"B",IF(L3&gt;=50,"C","D")))</f>
        <v>C</v>
      </c>
      <c r="S3" s="22" t="str">
        <f t="shared" ref="S3:S34" si="9">IF(M3&gt;=75,"A",IF(M3&gt;=60,"B",IF(M3&gt;=50,"C","D")))</f>
        <v>B</v>
      </c>
      <c r="T3" s="22" t="str">
        <f t="shared" ref="T3:T34" si="10">IF(N3&gt;=75,"A",IF(N3&gt;=60,"B",IF(N3&gt;=50,"C","D")))</f>
        <v>D</v>
      </c>
      <c r="U3" s="23" t="str">
        <f t="shared" ref="U3:U34" si="11">+IF(O3&gt;=(1.5+1.5+1+1+1)*75,"A",IF(O3&gt;=(1.5+1.5+1+1+1)*60,"B",IF(O3&gt;=(1.5+1.5+1+1+1)*50,"C","D")))</f>
        <v>A</v>
      </c>
    </row>
    <row r="4" spans="1:23">
      <c r="A4" s="25">
        <v>2</v>
      </c>
      <c r="B4" s="26" t="s">
        <v>144</v>
      </c>
      <c r="C4" s="27">
        <v>37261</v>
      </c>
      <c r="D4" s="46" t="s">
        <v>148</v>
      </c>
      <c r="E4" s="28">
        <v>196</v>
      </c>
      <c r="F4" s="29">
        <v>332</v>
      </c>
      <c r="G4" s="30">
        <v>16</v>
      </c>
      <c r="H4" s="29">
        <v>273</v>
      </c>
      <c r="I4" s="30">
        <v>10.6</v>
      </c>
      <c r="J4" s="31">
        <f t="shared" si="0"/>
        <v>144.30000000000001</v>
      </c>
      <c r="K4" s="32">
        <f t="shared" si="1"/>
        <v>159.6</v>
      </c>
      <c r="L4" s="32">
        <f t="shared" si="2"/>
        <v>32.330000000000005</v>
      </c>
      <c r="M4" s="32">
        <f t="shared" si="3"/>
        <v>80.100000000000009</v>
      </c>
      <c r="N4" s="32">
        <f t="shared" si="4"/>
        <v>49.800000000000047</v>
      </c>
      <c r="O4" s="33">
        <f t="shared" si="5"/>
        <v>466.13000000000005</v>
      </c>
      <c r="P4" s="31" t="str">
        <f t="shared" si="6"/>
        <v>A</v>
      </c>
      <c r="Q4" s="32" t="str">
        <f t="shared" si="7"/>
        <v>A</v>
      </c>
      <c r="R4" s="32" t="str">
        <f t="shared" si="8"/>
        <v>D</v>
      </c>
      <c r="S4" s="32" t="str">
        <f t="shared" si="9"/>
        <v>A</v>
      </c>
      <c r="T4" s="32" t="str">
        <f t="shared" si="10"/>
        <v>D</v>
      </c>
      <c r="U4" s="33" t="str">
        <f t="shared" si="11"/>
        <v>A</v>
      </c>
    </row>
    <row r="5" spans="1:23">
      <c r="A5" s="25">
        <v>3</v>
      </c>
      <c r="B5" s="26" t="s">
        <v>101</v>
      </c>
      <c r="C5" s="27">
        <v>36982</v>
      </c>
      <c r="D5" s="46" t="s">
        <v>112</v>
      </c>
      <c r="E5" s="28">
        <v>186</v>
      </c>
      <c r="F5" s="29">
        <v>322</v>
      </c>
      <c r="G5" s="30">
        <v>21.3</v>
      </c>
      <c r="H5" s="29">
        <v>274</v>
      </c>
      <c r="I5" s="30">
        <v>9.4</v>
      </c>
      <c r="J5" s="31">
        <f t="shared" si="0"/>
        <v>88.800000000000011</v>
      </c>
      <c r="K5" s="32">
        <f t="shared" si="1"/>
        <v>131.1</v>
      </c>
      <c r="L5" s="32">
        <f t="shared" si="2"/>
        <v>64.660000000000011</v>
      </c>
      <c r="M5" s="32">
        <f t="shared" si="3"/>
        <v>81</v>
      </c>
      <c r="N5" s="32">
        <f t="shared" si="4"/>
        <v>99.600000000000009</v>
      </c>
      <c r="O5" s="33">
        <f t="shared" si="5"/>
        <v>465.16</v>
      </c>
      <c r="P5" s="31" t="str">
        <f t="shared" si="6"/>
        <v>C</v>
      </c>
      <c r="Q5" s="32" t="str">
        <f t="shared" si="7"/>
        <v>A</v>
      </c>
      <c r="R5" s="32" t="str">
        <f t="shared" si="8"/>
        <v>B</v>
      </c>
      <c r="S5" s="32" t="str">
        <f t="shared" si="9"/>
        <v>A</v>
      </c>
      <c r="T5" s="32" t="str">
        <f t="shared" si="10"/>
        <v>A</v>
      </c>
      <c r="U5" s="33" t="str">
        <f t="shared" si="11"/>
        <v>A</v>
      </c>
    </row>
    <row r="6" spans="1:23" ht="13.5" thickBot="1">
      <c r="A6" s="25">
        <v>4</v>
      </c>
      <c r="B6" s="35" t="s">
        <v>77</v>
      </c>
      <c r="C6" s="36">
        <v>36971</v>
      </c>
      <c r="D6" s="47" t="s">
        <v>86</v>
      </c>
      <c r="E6" s="37">
        <v>192</v>
      </c>
      <c r="F6" s="38">
        <v>331</v>
      </c>
      <c r="G6" s="39">
        <v>21.3</v>
      </c>
      <c r="H6" s="38">
        <v>270</v>
      </c>
      <c r="I6" s="39">
        <v>10.86</v>
      </c>
      <c r="J6" s="40">
        <f t="shared" si="0"/>
        <v>122.10000000000001</v>
      </c>
      <c r="K6" s="41">
        <f t="shared" si="1"/>
        <v>156.75</v>
      </c>
      <c r="L6" s="41">
        <f t="shared" si="2"/>
        <v>64.660000000000011</v>
      </c>
      <c r="M6" s="41">
        <f t="shared" si="3"/>
        <v>77.400000000000006</v>
      </c>
      <c r="N6" s="41">
        <f t="shared" si="4"/>
        <v>39.010000000000055</v>
      </c>
      <c r="O6" s="42">
        <f t="shared" si="5"/>
        <v>459.92000000000013</v>
      </c>
      <c r="P6" s="40" t="str">
        <f t="shared" si="6"/>
        <v>A</v>
      </c>
      <c r="Q6" s="41" t="str">
        <f t="shared" si="7"/>
        <v>A</v>
      </c>
      <c r="R6" s="41" t="str">
        <f t="shared" si="8"/>
        <v>B</v>
      </c>
      <c r="S6" s="41" t="str">
        <f t="shared" si="9"/>
        <v>A</v>
      </c>
      <c r="T6" s="41" t="str">
        <f t="shared" si="10"/>
        <v>D</v>
      </c>
      <c r="U6" s="42" t="str">
        <f t="shared" si="11"/>
        <v>A</v>
      </c>
    </row>
    <row r="7" spans="1:23">
      <c r="A7" s="15">
        <v>5</v>
      </c>
      <c r="B7" s="16" t="s">
        <v>7</v>
      </c>
      <c r="C7" s="17">
        <v>37127</v>
      </c>
      <c r="D7" s="45" t="s">
        <v>20</v>
      </c>
      <c r="E7" s="18">
        <v>194</v>
      </c>
      <c r="F7" s="19">
        <v>320</v>
      </c>
      <c r="G7" s="20">
        <v>23.5</v>
      </c>
      <c r="H7" s="19">
        <v>253</v>
      </c>
      <c r="I7" s="20">
        <v>10.57</v>
      </c>
      <c r="J7" s="21">
        <f t="shared" si="0"/>
        <v>133.20000000000002</v>
      </c>
      <c r="K7" s="22">
        <f t="shared" si="1"/>
        <v>125.39999999999999</v>
      </c>
      <c r="L7" s="22">
        <f t="shared" si="2"/>
        <v>78.08</v>
      </c>
      <c r="M7" s="22">
        <f t="shared" si="3"/>
        <v>62.1</v>
      </c>
      <c r="N7" s="22">
        <f t="shared" si="4"/>
        <v>51.045000000000016</v>
      </c>
      <c r="O7" s="23">
        <f t="shared" si="5"/>
        <v>449.82500000000005</v>
      </c>
      <c r="P7" s="21" t="str">
        <f t="shared" si="6"/>
        <v>A</v>
      </c>
      <c r="Q7" s="22" t="str">
        <f t="shared" si="7"/>
        <v>A</v>
      </c>
      <c r="R7" s="22" t="str">
        <f t="shared" si="8"/>
        <v>A</v>
      </c>
      <c r="S7" s="22" t="str">
        <f t="shared" si="9"/>
        <v>B</v>
      </c>
      <c r="T7" s="22" t="str">
        <f t="shared" si="10"/>
        <v>C</v>
      </c>
      <c r="U7" s="23" t="str">
        <f t="shared" si="11"/>
        <v>B</v>
      </c>
    </row>
    <row r="8" spans="1:23">
      <c r="A8" s="25">
        <v>6</v>
      </c>
      <c r="B8" s="26" t="s">
        <v>115</v>
      </c>
      <c r="C8" s="27">
        <v>36921</v>
      </c>
      <c r="D8" s="46" t="s">
        <v>125</v>
      </c>
      <c r="E8" s="28">
        <v>195</v>
      </c>
      <c r="F8" s="29">
        <v>317</v>
      </c>
      <c r="G8" s="30">
        <v>21.7</v>
      </c>
      <c r="H8" s="29">
        <v>252</v>
      </c>
      <c r="I8" s="30">
        <v>10.3</v>
      </c>
      <c r="J8" s="31">
        <f t="shared" si="0"/>
        <v>138.75</v>
      </c>
      <c r="K8" s="32">
        <f t="shared" si="1"/>
        <v>116.85</v>
      </c>
      <c r="L8" s="32">
        <f t="shared" si="2"/>
        <v>67.099999999999994</v>
      </c>
      <c r="M8" s="32">
        <f t="shared" si="3"/>
        <v>61.2</v>
      </c>
      <c r="N8" s="32">
        <f t="shared" si="4"/>
        <v>62.25</v>
      </c>
      <c r="O8" s="33">
        <f t="shared" si="5"/>
        <v>446.15</v>
      </c>
      <c r="P8" s="31" t="str">
        <f t="shared" si="6"/>
        <v>A</v>
      </c>
      <c r="Q8" s="32" t="str">
        <f t="shared" si="7"/>
        <v>A</v>
      </c>
      <c r="R8" s="32" t="str">
        <f t="shared" si="8"/>
        <v>B</v>
      </c>
      <c r="S8" s="32" t="str">
        <f t="shared" si="9"/>
        <v>B</v>
      </c>
      <c r="T8" s="32" t="str">
        <f t="shared" si="10"/>
        <v>B</v>
      </c>
      <c r="U8" s="33" t="str">
        <f t="shared" si="11"/>
        <v>B</v>
      </c>
    </row>
    <row r="9" spans="1:23">
      <c r="A9" s="25">
        <v>7</v>
      </c>
      <c r="B9" s="26" t="s">
        <v>172</v>
      </c>
      <c r="C9" s="27">
        <v>36950</v>
      </c>
      <c r="D9" s="46" t="s">
        <v>161</v>
      </c>
      <c r="E9" s="28">
        <v>193</v>
      </c>
      <c r="F9" s="29">
        <v>326</v>
      </c>
      <c r="G9" s="30">
        <v>20.2</v>
      </c>
      <c r="H9" s="29">
        <v>255</v>
      </c>
      <c r="I9" s="30">
        <v>10.59</v>
      </c>
      <c r="J9" s="31">
        <f t="shared" si="0"/>
        <v>127.65</v>
      </c>
      <c r="K9" s="32">
        <f t="shared" si="1"/>
        <v>142.5</v>
      </c>
      <c r="L9" s="32">
        <f t="shared" si="2"/>
        <v>57.949999999999996</v>
      </c>
      <c r="M9" s="32">
        <f t="shared" si="3"/>
        <v>63.9</v>
      </c>
      <c r="N9" s="32">
        <f t="shared" si="4"/>
        <v>50.215000000000032</v>
      </c>
      <c r="O9" s="33">
        <f t="shared" si="5"/>
        <v>442.21499999999997</v>
      </c>
      <c r="P9" s="31" t="str">
        <f t="shared" si="6"/>
        <v>A</v>
      </c>
      <c r="Q9" s="32" t="str">
        <f t="shared" si="7"/>
        <v>A</v>
      </c>
      <c r="R9" s="32" t="str">
        <f t="shared" si="8"/>
        <v>C</v>
      </c>
      <c r="S9" s="32" t="str">
        <f t="shared" si="9"/>
        <v>B</v>
      </c>
      <c r="T9" s="32" t="str">
        <f t="shared" si="10"/>
        <v>C</v>
      </c>
      <c r="U9" s="33" t="str">
        <f t="shared" si="11"/>
        <v>B</v>
      </c>
    </row>
    <row r="10" spans="1:23">
      <c r="A10" s="25">
        <v>8</v>
      </c>
      <c r="B10" s="26" t="s">
        <v>174</v>
      </c>
      <c r="C10" s="27">
        <v>36901</v>
      </c>
      <c r="D10" s="46" t="s">
        <v>62</v>
      </c>
      <c r="E10" s="28">
        <v>192</v>
      </c>
      <c r="F10" s="29">
        <v>324</v>
      </c>
      <c r="G10" s="30">
        <v>19</v>
      </c>
      <c r="H10" s="29">
        <v>250</v>
      </c>
      <c r="I10" s="30">
        <v>10.6</v>
      </c>
      <c r="J10" s="31">
        <f t="shared" si="0"/>
        <v>122.10000000000001</v>
      </c>
      <c r="K10" s="32">
        <f t="shared" si="1"/>
        <v>136.79999999999998</v>
      </c>
      <c r="L10" s="32">
        <f t="shared" si="2"/>
        <v>50.63</v>
      </c>
      <c r="M10" s="32">
        <f t="shared" si="3"/>
        <v>59.4</v>
      </c>
      <c r="N10" s="32">
        <f t="shared" si="4"/>
        <v>49.800000000000047</v>
      </c>
      <c r="O10" s="33">
        <f t="shared" si="5"/>
        <v>418.73</v>
      </c>
      <c r="P10" s="31" t="str">
        <f t="shared" si="6"/>
        <v>A</v>
      </c>
      <c r="Q10" s="32" t="str">
        <f t="shared" si="7"/>
        <v>A</v>
      </c>
      <c r="R10" s="32" t="str">
        <f t="shared" si="8"/>
        <v>C</v>
      </c>
      <c r="S10" s="32" t="str">
        <f t="shared" si="9"/>
        <v>C</v>
      </c>
      <c r="T10" s="32" t="str">
        <f t="shared" si="10"/>
        <v>D</v>
      </c>
      <c r="U10" s="33" t="str">
        <f t="shared" si="11"/>
        <v>B</v>
      </c>
    </row>
    <row r="11" spans="1:23">
      <c r="A11" s="25">
        <v>9</v>
      </c>
      <c r="B11" s="26" t="s">
        <v>0</v>
      </c>
      <c r="C11" s="27">
        <v>37003</v>
      </c>
      <c r="D11" s="46" t="s">
        <v>20</v>
      </c>
      <c r="E11" s="28">
        <v>183</v>
      </c>
      <c r="F11" s="29">
        <v>326</v>
      </c>
      <c r="G11" s="30">
        <v>19.100000000000001</v>
      </c>
      <c r="H11" s="29">
        <v>279</v>
      </c>
      <c r="I11" s="30">
        <v>10.19</v>
      </c>
      <c r="J11" s="31">
        <f t="shared" si="0"/>
        <v>72.150000000000006</v>
      </c>
      <c r="K11" s="32">
        <f t="shared" si="1"/>
        <v>142.5</v>
      </c>
      <c r="L11" s="32">
        <f t="shared" si="2"/>
        <v>51.240000000000009</v>
      </c>
      <c r="M11" s="32">
        <f t="shared" si="3"/>
        <v>85.5</v>
      </c>
      <c r="N11" s="32">
        <f t="shared" si="4"/>
        <v>66.815000000000055</v>
      </c>
      <c r="O11" s="33">
        <f t="shared" si="5"/>
        <v>418.20500000000004</v>
      </c>
      <c r="P11" s="31" t="str">
        <f t="shared" si="6"/>
        <v>D</v>
      </c>
      <c r="Q11" s="32" t="str">
        <f t="shared" si="7"/>
        <v>A</v>
      </c>
      <c r="R11" s="32" t="str">
        <f t="shared" si="8"/>
        <v>C</v>
      </c>
      <c r="S11" s="32" t="str">
        <f t="shared" si="9"/>
        <v>A</v>
      </c>
      <c r="T11" s="32" t="str">
        <f t="shared" si="10"/>
        <v>B</v>
      </c>
      <c r="U11" s="33" t="str">
        <f t="shared" si="11"/>
        <v>B</v>
      </c>
    </row>
    <row r="12" spans="1:23">
      <c r="A12" s="25">
        <v>10</v>
      </c>
      <c r="B12" s="26" t="s">
        <v>118</v>
      </c>
      <c r="C12" s="27">
        <v>37184</v>
      </c>
      <c r="D12" s="46" t="s">
        <v>125</v>
      </c>
      <c r="E12" s="28">
        <v>191</v>
      </c>
      <c r="F12" s="29">
        <v>319</v>
      </c>
      <c r="G12" s="30">
        <v>16</v>
      </c>
      <c r="H12" s="29">
        <v>285</v>
      </c>
      <c r="I12" s="30">
        <v>10.5</v>
      </c>
      <c r="J12" s="31">
        <f t="shared" si="0"/>
        <v>116.55000000000001</v>
      </c>
      <c r="K12" s="32">
        <f t="shared" si="1"/>
        <v>122.55000000000001</v>
      </c>
      <c r="L12" s="32">
        <f t="shared" si="2"/>
        <v>32.330000000000005</v>
      </c>
      <c r="M12" s="32">
        <f t="shared" si="3"/>
        <v>90.9</v>
      </c>
      <c r="N12" s="32">
        <f t="shared" si="4"/>
        <v>53.950000000000031</v>
      </c>
      <c r="O12" s="33">
        <f t="shared" si="5"/>
        <v>416.28000000000009</v>
      </c>
      <c r="P12" s="31" t="str">
        <f t="shared" si="6"/>
        <v>A</v>
      </c>
      <c r="Q12" s="32" t="str">
        <f t="shared" si="7"/>
        <v>A</v>
      </c>
      <c r="R12" s="32" t="str">
        <f t="shared" si="8"/>
        <v>D</v>
      </c>
      <c r="S12" s="32" t="str">
        <f t="shared" si="9"/>
        <v>A</v>
      </c>
      <c r="T12" s="32" t="str">
        <f t="shared" si="10"/>
        <v>C</v>
      </c>
      <c r="U12" s="33" t="str">
        <f t="shared" si="11"/>
        <v>B</v>
      </c>
    </row>
    <row r="13" spans="1:23">
      <c r="A13" s="25">
        <v>11</v>
      </c>
      <c r="B13" s="26" t="s">
        <v>76</v>
      </c>
      <c r="C13" s="27">
        <v>37068</v>
      </c>
      <c r="D13" s="46" t="s">
        <v>86</v>
      </c>
      <c r="E13" s="28">
        <v>187</v>
      </c>
      <c r="F13" s="29">
        <v>330</v>
      </c>
      <c r="G13" s="30">
        <v>19</v>
      </c>
      <c r="H13" s="29">
        <v>262</v>
      </c>
      <c r="I13" s="30">
        <v>10.82</v>
      </c>
      <c r="J13" s="31">
        <f t="shared" si="0"/>
        <v>94.350000000000009</v>
      </c>
      <c r="K13" s="32">
        <f t="shared" si="1"/>
        <v>153.89999999999998</v>
      </c>
      <c r="L13" s="32">
        <f t="shared" si="2"/>
        <v>50.63</v>
      </c>
      <c r="M13" s="32">
        <f t="shared" si="3"/>
        <v>70.2</v>
      </c>
      <c r="N13" s="32">
        <f t="shared" si="4"/>
        <v>40.670000000000016</v>
      </c>
      <c r="O13" s="33">
        <f t="shared" si="5"/>
        <v>409.75</v>
      </c>
      <c r="P13" s="31" t="str">
        <f t="shared" si="6"/>
        <v>B</v>
      </c>
      <c r="Q13" s="32" t="str">
        <f t="shared" si="7"/>
        <v>A</v>
      </c>
      <c r="R13" s="32" t="str">
        <f t="shared" si="8"/>
        <v>C</v>
      </c>
      <c r="S13" s="32" t="str">
        <f t="shared" si="9"/>
        <v>B</v>
      </c>
      <c r="T13" s="32" t="str">
        <f t="shared" si="10"/>
        <v>D</v>
      </c>
      <c r="U13" s="33" t="str">
        <f t="shared" si="11"/>
        <v>B</v>
      </c>
    </row>
    <row r="14" spans="1:23">
      <c r="A14" s="25">
        <v>12</v>
      </c>
      <c r="B14" s="26" t="s">
        <v>102</v>
      </c>
      <c r="C14" s="27">
        <v>36955</v>
      </c>
      <c r="D14" s="46" t="s">
        <v>112</v>
      </c>
      <c r="E14" s="28">
        <v>184</v>
      </c>
      <c r="F14" s="29">
        <v>330</v>
      </c>
      <c r="G14" s="30">
        <v>20.2</v>
      </c>
      <c r="H14" s="29">
        <v>243</v>
      </c>
      <c r="I14" s="30">
        <v>10.199999999999999</v>
      </c>
      <c r="J14" s="31">
        <f t="shared" si="0"/>
        <v>77.7</v>
      </c>
      <c r="K14" s="32">
        <f t="shared" si="1"/>
        <v>153.89999999999998</v>
      </c>
      <c r="L14" s="32">
        <f t="shared" si="2"/>
        <v>57.949999999999996</v>
      </c>
      <c r="M14" s="32">
        <f t="shared" si="3"/>
        <v>53.1</v>
      </c>
      <c r="N14" s="32">
        <f t="shared" si="4"/>
        <v>66.400000000000063</v>
      </c>
      <c r="O14" s="33">
        <f t="shared" si="5"/>
        <v>409.05000000000007</v>
      </c>
      <c r="P14" s="31" t="str">
        <f t="shared" si="6"/>
        <v>C</v>
      </c>
      <c r="Q14" s="32" t="str">
        <f t="shared" si="7"/>
        <v>A</v>
      </c>
      <c r="R14" s="32" t="str">
        <f t="shared" si="8"/>
        <v>C</v>
      </c>
      <c r="S14" s="32" t="str">
        <f t="shared" si="9"/>
        <v>C</v>
      </c>
      <c r="T14" s="32" t="str">
        <f t="shared" si="10"/>
        <v>B</v>
      </c>
      <c r="U14" s="33" t="str">
        <f t="shared" si="11"/>
        <v>B</v>
      </c>
    </row>
    <row r="15" spans="1:23">
      <c r="A15" s="25">
        <v>13</v>
      </c>
      <c r="B15" s="26" t="s">
        <v>37</v>
      </c>
      <c r="C15" s="27">
        <v>37204</v>
      </c>
      <c r="D15" s="46" t="s">
        <v>44</v>
      </c>
      <c r="E15" s="28">
        <v>205</v>
      </c>
      <c r="F15" s="29">
        <v>326</v>
      </c>
      <c r="G15" s="30">
        <v>18.899999999999999</v>
      </c>
      <c r="H15" s="29">
        <v>207</v>
      </c>
      <c r="I15" s="30">
        <v>11.95</v>
      </c>
      <c r="J15" s="31">
        <f t="shared" si="0"/>
        <v>194.25</v>
      </c>
      <c r="K15" s="32">
        <f t="shared" si="1"/>
        <v>142.5</v>
      </c>
      <c r="L15" s="32">
        <f t="shared" si="2"/>
        <v>50.019999999999996</v>
      </c>
      <c r="M15" s="32">
        <f t="shared" si="3"/>
        <v>20.7</v>
      </c>
      <c r="N15" s="32">
        <f t="shared" si="4"/>
        <v>0</v>
      </c>
      <c r="O15" s="33">
        <f t="shared" si="5"/>
        <v>407.46999999999997</v>
      </c>
      <c r="P15" s="31" t="str">
        <f t="shared" si="6"/>
        <v>A</v>
      </c>
      <c r="Q15" s="32" t="str">
        <f t="shared" si="7"/>
        <v>A</v>
      </c>
      <c r="R15" s="32" t="str">
        <f t="shared" si="8"/>
        <v>C</v>
      </c>
      <c r="S15" s="32" t="str">
        <f t="shared" si="9"/>
        <v>D</v>
      </c>
      <c r="T15" s="32" t="str">
        <f t="shared" si="10"/>
        <v>D</v>
      </c>
      <c r="U15" s="33" t="str">
        <f t="shared" si="11"/>
        <v>B</v>
      </c>
    </row>
    <row r="16" spans="1:23">
      <c r="A16" s="25">
        <v>14</v>
      </c>
      <c r="B16" s="26" t="s">
        <v>50</v>
      </c>
      <c r="C16" s="27">
        <v>36920</v>
      </c>
      <c r="D16" s="46" t="s">
        <v>51</v>
      </c>
      <c r="E16" s="28">
        <v>195</v>
      </c>
      <c r="F16" s="29">
        <v>322</v>
      </c>
      <c r="G16" s="30">
        <v>17.8</v>
      </c>
      <c r="H16" s="29">
        <v>258</v>
      </c>
      <c r="I16" s="30">
        <v>11.48</v>
      </c>
      <c r="J16" s="31">
        <f t="shared" si="0"/>
        <v>138.75</v>
      </c>
      <c r="K16" s="32">
        <f t="shared" si="1"/>
        <v>131.1</v>
      </c>
      <c r="L16" s="32">
        <f t="shared" si="2"/>
        <v>43.310000000000009</v>
      </c>
      <c r="M16" s="32">
        <f t="shared" si="3"/>
        <v>66.600000000000009</v>
      </c>
      <c r="N16" s="32">
        <f t="shared" si="4"/>
        <v>13.280000000000012</v>
      </c>
      <c r="O16" s="33">
        <f t="shared" si="5"/>
        <v>393.04000000000008</v>
      </c>
      <c r="P16" s="31" t="str">
        <f t="shared" si="6"/>
        <v>A</v>
      </c>
      <c r="Q16" s="32" t="str">
        <f t="shared" si="7"/>
        <v>A</v>
      </c>
      <c r="R16" s="32" t="str">
        <f t="shared" si="8"/>
        <v>D</v>
      </c>
      <c r="S16" s="32" t="str">
        <f t="shared" si="9"/>
        <v>B</v>
      </c>
      <c r="T16" s="32" t="str">
        <f t="shared" si="10"/>
        <v>D</v>
      </c>
      <c r="U16" s="33" t="str">
        <f t="shared" si="11"/>
        <v>B</v>
      </c>
    </row>
    <row r="17" spans="1:21">
      <c r="A17" s="25">
        <v>15</v>
      </c>
      <c r="B17" s="26" t="s">
        <v>22</v>
      </c>
      <c r="C17" s="27">
        <v>37090</v>
      </c>
      <c r="D17" s="46" t="s">
        <v>21</v>
      </c>
      <c r="E17" s="28">
        <v>193</v>
      </c>
      <c r="F17" s="29">
        <v>329</v>
      </c>
      <c r="G17" s="30">
        <v>11.6</v>
      </c>
      <c r="H17" s="29">
        <v>244</v>
      </c>
      <c r="I17" s="30">
        <v>10.5</v>
      </c>
      <c r="J17" s="31">
        <f t="shared" si="0"/>
        <v>127.65</v>
      </c>
      <c r="K17" s="32">
        <f t="shared" si="1"/>
        <v>151.04999999999998</v>
      </c>
      <c r="L17" s="32">
        <f t="shared" si="2"/>
        <v>5.490000000000002</v>
      </c>
      <c r="M17" s="32">
        <f t="shared" si="3"/>
        <v>54</v>
      </c>
      <c r="N17" s="32">
        <f t="shared" si="4"/>
        <v>53.950000000000031</v>
      </c>
      <c r="O17" s="33">
        <f t="shared" si="5"/>
        <v>392.14000000000004</v>
      </c>
      <c r="P17" s="31" t="str">
        <f t="shared" si="6"/>
        <v>A</v>
      </c>
      <c r="Q17" s="32" t="str">
        <f t="shared" si="7"/>
        <v>A</v>
      </c>
      <c r="R17" s="32" t="str">
        <f t="shared" si="8"/>
        <v>D</v>
      </c>
      <c r="S17" s="32" t="str">
        <f t="shared" si="9"/>
        <v>C</v>
      </c>
      <c r="T17" s="32" t="str">
        <f t="shared" si="10"/>
        <v>C</v>
      </c>
      <c r="U17" s="33" t="str">
        <f t="shared" si="11"/>
        <v>B</v>
      </c>
    </row>
    <row r="18" spans="1:21">
      <c r="A18" s="25">
        <v>16</v>
      </c>
      <c r="B18" s="26" t="s">
        <v>139</v>
      </c>
      <c r="C18" s="27">
        <v>36951</v>
      </c>
      <c r="D18" s="46" t="s">
        <v>148</v>
      </c>
      <c r="E18" s="28">
        <v>188</v>
      </c>
      <c r="F18" s="29">
        <v>322</v>
      </c>
      <c r="G18" s="30">
        <v>16.7</v>
      </c>
      <c r="H18" s="29">
        <v>266</v>
      </c>
      <c r="I18" s="30">
        <v>10.7</v>
      </c>
      <c r="J18" s="31">
        <f t="shared" si="0"/>
        <v>99.9</v>
      </c>
      <c r="K18" s="32">
        <f t="shared" si="1"/>
        <v>131.1</v>
      </c>
      <c r="L18" s="32">
        <f t="shared" si="2"/>
        <v>36.599999999999994</v>
      </c>
      <c r="M18" s="32">
        <f t="shared" si="3"/>
        <v>73.8</v>
      </c>
      <c r="N18" s="32">
        <f t="shared" si="4"/>
        <v>45.650000000000063</v>
      </c>
      <c r="O18" s="33">
        <f t="shared" si="5"/>
        <v>387.05000000000007</v>
      </c>
      <c r="P18" s="31" t="str">
        <f t="shared" si="6"/>
        <v>B</v>
      </c>
      <c r="Q18" s="32" t="str">
        <f t="shared" si="7"/>
        <v>A</v>
      </c>
      <c r="R18" s="32" t="str">
        <f t="shared" si="8"/>
        <v>D</v>
      </c>
      <c r="S18" s="32" t="str">
        <f t="shared" si="9"/>
        <v>B</v>
      </c>
      <c r="T18" s="32" t="str">
        <f t="shared" si="10"/>
        <v>D</v>
      </c>
      <c r="U18" s="33" t="str">
        <f t="shared" si="11"/>
        <v>B</v>
      </c>
    </row>
    <row r="19" spans="1:21">
      <c r="A19" s="25">
        <v>17</v>
      </c>
      <c r="B19" s="26" t="s">
        <v>162</v>
      </c>
      <c r="C19" s="27">
        <v>37018</v>
      </c>
      <c r="D19" s="46" t="s">
        <v>161</v>
      </c>
      <c r="E19" s="28">
        <v>190</v>
      </c>
      <c r="F19" s="29">
        <v>316</v>
      </c>
      <c r="G19" s="30">
        <v>17.2</v>
      </c>
      <c r="H19" s="29">
        <v>261</v>
      </c>
      <c r="I19" s="30">
        <v>10.53</v>
      </c>
      <c r="J19" s="31">
        <f t="shared" si="0"/>
        <v>111</v>
      </c>
      <c r="K19" s="32">
        <f t="shared" si="1"/>
        <v>114</v>
      </c>
      <c r="L19" s="32">
        <f t="shared" si="2"/>
        <v>39.65</v>
      </c>
      <c r="M19" s="32">
        <f t="shared" si="3"/>
        <v>69.3</v>
      </c>
      <c r="N19" s="32">
        <f t="shared" si="4"/>
        <v>52.705000000000055</v>
      </c>
      <c r="O19" s="33">
        <f t="shared" si="5"/>
        <v>386.65500000000003</v>
      </c>
      <c r="P19" s="31" t="str">
        <f t="shared" si="6"/>
        <v>B</v>
      </c>
      <c r="Q19" s="32" t="str">
        <f t="shared" si="7"/>
        <v>A</v>
      </c>
      <c r="R19" s="32" t="str">
        <f t="shared" si="8"/>
        <v>D</v>
      </c>
      <c r="S19" s="32" t="str">
        <f t="shared" si="9"/>
        <v>B</v>
      </c>
      <c r="T19" s="32" t="str">
        <f t="shared" si="10"/>
        <v>C</v>
      </c>
      <c r="U19" s="33" t="str">
        <f t="shared" si="11"/>
        <v>B</v>
      </c>
    </row>
    <row r="20" spans="1:21">
      <c r="A20" s="25">
        <v>18</v>
      </c>
      <c r="B20" s="26" t="s">
        <v>109</v>
      </c>
      <c r="C20" s="27">
        <v>37056</v>
      </c>
      <c r="D20" s="46" t="s">
        <v>112</v>
      </c>
      <c r="E20" s="28">
        <v>183</v>
      </c>
      <c r="F20" s="29">
        <v>320</v>
      </c>
      <c r="G20" s="30">
        <v>20.100000000000001</v>
      </c>
      <c r="H20" s="29">
        <v>257</v>
      </c>
      <c r="I20" s="30">
        <v>10.3</v>
      </c>
      <c r="J20" s="31">
        <f t="shared" si="0"/>
        <v>72.150000000000006</v>
      </c>
      <c r="K20" s="32">
        <f t="shared" si="1"/>
        <v>125.39999999999999</v>
      </c>
      <c r="L20" s="32">
        <f t="shared" si="2"/>
        <v>57.340000000000011</v>
      </c>
      <c r="M20" s="32">
        <f t="shared" si="3"/>
        <v>65.7</v>
      </c>
      <c r="N20" s="32">
        <f t="shared" si="4"/>
        <v>62.25</v>
      </c>
      <c r="O20" s="33">
        <f t="shared" si="5"/>
        <v>382.84000000000003</v>
      </c>
      <c r="P20" s="31" t="str">
        <f t="shared" si="6"/>
        <v>D</v>
      </c>
      <c r="Q20" s="32" t="str">
        <f t="shared" si="7"/>
        <v>A</v>
      </c>
      <c r="R20" s="32" t="str">
        <f t="shared" si="8"/>
        <v>C</v>
      </c>
      <c r="S20" s="32" t="str">
        <f t="shared" si="9"/>
        <v>B</v>
      </c>
      <c r="T20" s="32" t="str">
        <f t="shared" si="10"/>
        <v>B</v>
      </c>
      <c r="U20" s="33" t="str">
        <f t="shared" si="11"/>
        <v>B</v>
      </c>
    </row>
    <row r="21" spans="1:21">
      <c r="A21" s="25">
        <v>19</v>
      </c>
      <c r="B21" s="26" t="s">
        <v>123</v>
      </c>
      <c r="C21" s="27">
        <v>37203</v>
      </c>
      <c r="D21" s="46" t="s">
        <v>125</v>
      </c>
      <c r="E21" s="28">
        <v>198</v>
      </c>
      <c r="F21" s="29">
        <v>320</v>
      </c>
      <c r="G21" s="30">
        <v>19.600000000000001</v>
      </c>
      <c r="H21" s="29">
        <v>229</v>
      </c>
      <c r="I21" s="30">
        <v>11.7</v>
      </c>
      <c r="J21" s="31">
        <f t="shared" si="0"/>
        <v>155.4</v>
      </c>
      <c r="K21" s="32">
        <f t="shared" si="1"/>
        <v>125.39999999999999</v>
      </c>
      <c r="L21" s="32">
        <f t="shared" si="2"/>
        <v>54.290000000000013</v>
      </c>
      <c r="M21" s="32">
        <f t="shared" si="3"/>
        <v>40.5</v>
      </c>
      <c r="N21" s="32">
        <f t="shared" si="4"/>
        <v>4.150000000000059</v>
      </c>
      <c r="O21" s="33">
        <f t="shared" si="5"/>
        <v>379.74000000000007</v>
      </c>
      <c r="P21" s="31" t="str">
        <f t="shared" si="6"/>
        <v>A</v>
      </c>
      <c r="Q21" s="32" t="str">
        <f t="shared" si="7"/>
        <v>A</v>
      </c>
      <c r="R21" s="32" t="str">
        <f t="shared" si="8"/>
        <v>C</v>
      </c>
      <c r="S21" s="32" t="str">
        <f t="shared" si="9"/>
        <v>D</v>
      </c>
      <c r="T21" s="32" t="str">
        <f t="shared" si="10"/>
        <v>D</v>
      </c>
      <c r="U21" s="33" t="str">
        <f t="shared" si="11"/>
        <v>B</v>
      </c>
    </row>
    <row r="22" spans="1:21">
      <c r="A22" s="25">
        <v>20</v>
      </c>
      <c r="B22" s="26" t="s">
        <v>35</v>
      </c>
      <c r="C22" s="27">
        <v>37095</v>
      </c>
      <c r="D22" s="46" t="s">
        <v>44</v>
      </c>
      <c r="E22" s="28">
        <v>190</v>
      </c>
      <c r="F22" s="29">
        <v>322</v>
      </c>
      <c r="G22" s="30">
        <v>16.7</v>
      </c>
      <c r="H22" s="29">
        <v>255</v>
      </c>
      <c r="I22" s="30">
        <v>10.94</v>
      </c>
      <c r="J22" s="31">
        <f t="shared" si="0"/>
        <v>111</v>
      </c>
      <c r="K22" s="32">
        <f t="shared" si="1"/>
        <v>131.1</v>
      </c>
      <c r="L22" s="32">
        <f t="shared" si="2"/>
        <v>36.599999999999994</v>
      </c>
      <c r="M22" s="32">
        <f t="shared" si="3"/>
        <v>63.9</v>
      </c>
      <c r="N22" s="32">
        <f t="shared" si="4"/>
        <v>35.690000000000047</v>
      </c>
      <c r="O22" s="33">
        <f t="shared" si="5"/>
        <v>378.29</v>
      </c>
      <c r="P22" s="31" t="str">
        <f t="shared" si="6"/>
        <v>B</v>
      </c>
      <c r="Q22" s="32" t="str">
        <f t="shared" si="7"/>
        <v>A</v>
      </c>
      <c r="R22" s="32" t="str">
        <f t="shared" si="8"/>
        <v>D</v>
      </c>
      <c r="S22" s="32" t="str">
        <f t="shared" si="9"/>
        <v>B</v>
      </c>
      <c r="T22" s="32" t="str">
        <f t="shared" si="10"/>
        <v>D</v>
      </c>
      <c r="U22" s="33" t="str">
        <f t="shared" si="11"/>
        <v>B</v>
      </c>
    </row>
    <row r="23" spans="1:21">
      <c r="A23" s="25">
        <v>21</v>
      </c>
      <c r="B23" s="26" t="s">
        <v>33</v>
      </c>
      <c r="C23" s="27">
        <v>36915</v>
      </c>
      <c r="D23" s="46" t="s">
        <v>44</v>
      </c>
      <c r="E23" s="28">
        <v>188</v>
      </c>
      <c r="F23" s="29">
        <v>318</v>
      </c>
      <c r="G23" s="30">
        <v>21.8</v>
      </c>
      <c r="H23" s="29">
        <v>244</v>
      </c>
      <c r="I23" s="30">
        <v>10.93</v>
      </c>
      <c r="J23" s="31">
        <f t="shared" si="0"/>
        <v>99.9</v>
      </c>
      <c r="K23" s="32">
        <f t="shared" si="1"/>
        <v>119.69999999999999</v>
      </c>
      <c r="L23" s="32">
        <f t="shared" si="2"/>
        <v>67.710000000000008</v>
      </c>
      <c r="M23" s="32">
        <f t="shared" si="3"/>
        <v>54</v>
      </c>
      <c r="N23" s="32">
        <f t="shared" si="4"/>
        <v>36.10500000000004</v>
      </c>
      <c r="O23" s="33">
        <f t="shared" si="5"/>
        <v>377.41500000000002</v>
      </c>
      <c r="P23" s="31" t="str">
        <f t="shared" si="6"/>
        <v>B</v>
      </c>
      <c r="Q23" s="32" t="str">
        <f t="shared" si="7"/>
        <v>A</v>
      </c>
      <c r="R23" s="32" t="str">
        <f t="shared" si="8"/>
        <v>B</v>
      </c>
      <c r="S23" s="32" t="str">
        <f t="shared" si="9"/>
        <v>C</v>
      </c>
      <c r="T23" s="32" t="str">
        <f t="shared" si="10"/>
        <v>D</v>
      </c>
      <c r="U23" s="33" t="str">
        <f t="shared" si="11"/>
        <v>B</v>
      </c>
    </row>
    <row r="24" spans="1:21">
      <c r="A24" s="25">
        <v>22</v>
      </c>
      <c r="B24" s="26" t="s">
        <v>72</v>
      </c>
      <c r="C24" s="27">
        <v>37132</v>
      </c>
      <c r="D24" s="46" t="s">
        <v>75</v>
      </c>
      <c r="E24" s="28">
        <v>195</v>
      </c>
      <c r="F24" s="29">
        <v>318</v>
      </c>
      <c r="G24" s="30">
        <v>12.5</v>
      </c>
      <c r="H24" s="29">
        <v>254</v>
      </c>
      <c r="I24" s="30">
        <v>10.82</v>
      </c>
      <c r="J24" s="31">
        <f t="shared" si="0"/>
        <v>138.75</v>
      </c>
      <c r="K24" s="32">
        <f t="shared" si="1"/>
        <v>119.69999999999999</v>
      </c>
      <c r="L24" s="32">
        <f t="shared" si="2"/>
        <v>10.980000000000004</v>
      </c>
      <c r="M24" s="32">
        <f t="shared" si="3"/>
        <v>63</v>
      </c>
      <c r="N24" s="32">
        <f t="shared" si="4"/>
        <v>40.670000000000016</v>
      </c>
      <c r="O24" s="33">
        <f t="shared" si="5"/>
        <v>373.1</v>
      </c>
      <c r="P24" s="31" t="str">
        <f t="shared" si="6"/>
        <v>A</v>
      </c>
      <c r="Q24" s="32" t="str">
        <f t="shared" si="7"/>
        <v>A</v>
      </c>
      <c r="R24" s="32" t="str">
        <f t="shared" si="8"/>
        <v>D</v>
      </c>
      <c r="S24" s="32" t="str">
        <f t="shared" si="9"/>
        <v>B</v>
      </c>
      <c r="T24" s="32" t="str">
        <f t="shared" si="10"/>
        <v>D</v>
      </c>
      <c r="U24" s="33" t="str">
        <f t="shared" si="11"/>
        <v>B</v>
      </c>
    </row>
    <row r="25" spans="1:21" ht="13.5" thickBot="1">
      <c r="A25" s="34">
        <v>23</v>
      </c>
      <c r="B25" s="35" t="s">
        <v>146</v>
      </c>
      <c r="C25" s="36">
        <v>37098</v>
      </c>
      <c r="D25" s="47" t="s">
        <v>148</v>
      </c>
      <c r="E25" s="37">
        <v>196</v>
      </c>
      <c r="F25" s="38">
        <v>318</v>
      </c>
      <c r="G25" s="39">
        <v>17</v>
      </c>
      <c r="H25" s="38">
        <v>225</v>
      </c>
      <c r="I25" s="39">
        <v>11.1</v>
      </c>
      <c r="J25" s="40">
        <f t="shared" si="0"/>
        <v>144.30000000000001</v>
      </c>
      <c r="K25" s="41">
        <f t="shared" si="1"/>
        <v>119.69999999999999</v>
      </c>
      <c r="L25" s="41">
        <f t="shared" si="2"/>
        <v>38.43</v>
      </c>
      <c r="M25" s="41">
        <f t="shared" si="3"/>
        <v>36.9</v>
      </c>
      <c r="N25" s="41">
        <f t="shared" si="4"/>
        <v>29.050000000000043</v>
      </c>
      <c r="O25" s="42">
        <f t="shared" si="5"/>
        <v>368.38000000000005</v>
      </c>
      <c r="P25" s="40" t="str">
        <f t="shared" si="6"/>
        <v>A</v>
      </c>
      <c r="Q25" s="41" t="str">
        <f t="shared" si="7"/>
        <v>A</v>
      </c>
      <c r="R25" s="41" t="str">
        <f t="shared" si="8"/>
        <v>D</v>
      </c>
      <c r="S25" s="41" t="str">
        <f t="shared" si="9"/>
        <v>D</v>
      </c>
      <c r="T25" s="41" t="str">
        <f t="shared" si="10"/>
        <v>D</v>
      </c>
      <c r="U25" s="42" t="str">
        <f t="shared" si="11"/>
        <v>B</v>
      </c>
    </row>
    <row r="26" spans="1:21">
      <c r="A26" s="15">
        <v>24</v>
      </c>
      <c r="B26" s="26" t="s">
        <v>145</v>
      </c>
      <c r="C26" s="27">
        <v>36999</v>
      </c>
      <c r="D26" s="46" t="s">
        <v>148</v>
      </c>
      <c r="E26" s="28">
        <v>190</v>
      </c>
      <c r="F26" s="29">
        <v>310</v>
      </c>
      <c r="G26" s="30">
        <v>19</v>
      </c>
      <c r="H26" s="29">
        <v>244</v>
      </c>
      <c r="I26" s="30">
        <v>10.7</v>
      </c>
      <c r="J26" s="31">
        <f t="shared" si="0"/>
        <v>111</v>
      </c>
      <c r="K26" s="32">
        <f t="shared" si="1"/>
        <v>96.899999999999991</v>
      </c>
      <c r="L26" s="32">
        <f t="shared" si="2"/>
        <v>50.63</v>
      </c>
      <c r="M26" s="32">
        <f t="shared" si="3"/>
        <v>54</v>
      </c>
      <c r="N26" s="32">
        <f t="shared" si="4"/>
        <v>45.650000000000063</v>
      </c>
      <c r="O26" s="33">
        <f t="shared" si="5"/>
        <v>358.18000000000006</v>
      </c>
      <c r="P26" s="31" t="str">
        <f t="shared" si="6"/>
        <v>B</v>
      </c>
      <c r="Q26" s="32" t="str">
        <f t="shared" si="7"/>
        <v>B</v>
      </c>
      <c r="R26" s="32" t="str">
        <f t="shared" si="8"/>
        <v>C</v>
      </c>
      <c r="S26" s="32" t="str">
        <f t="shared" si="9"/>
        <v>C</v>
      </c>
      <c r="T26" s="32" t="str">
        <f t="shared" si="10"/>
        <v>D</v>
      </c>
      <c r="U26" s="33" t="str">
        <f t="shared" si="11"/>
        <v>C</v>
      </c>
    </row>
    <row r="27" spans="1:21">
      <c r="A27" s="25">
        <v>25</v>
      </c>
      <c r="B27" s="26" t="s">
        <v>5</v>
      </c>
      <c r="C27" s="27">
        <v>36928</v>
      </c>
      <c r="D27" s="46" t="s">
        <v>20</v>
      </c>
      <c r="E27" s="28">
        <v>184</v>
      </c>
      <c r="F27" s="29">
        <v>313</v>
      </c>
      <c r="G27" s="30">
        <v>19.8</v>
      </c>
      <c r="H27" s="29">
        <v>270</v>
      </c>
      <c r="I27" s="30">
        <v>10.88</v>
      </c>
      <c r="J27" s="31">
        <f t="shared" si="0"/>
        <v>77.7</v>
      </c>
      <c r="K27" s="32">
        <f t="shared" si="1"/>
        <v>105.44999999999999</v>
      </c>
      <c r="L27" s="32">
        <f t="shared" si="2"/>
        <v>55.510000000000005</v>
      </c>
      <c r="M27" s="32">
        <f t="shared" si="3"/>
        <v>77.400000000000006</v>
      </c>
      <c r="N27" s="32">
        <f t="shared" si="4"/>
        <v>38.18</v>
      </c>
      <c r="O27" s="33">
        <f t="shared" si="5"/>
        <v>354.23999999999995</v>
      </c>
      <c r="P27" s="31" t="str">
        <f t="shared" si="6"/>
        <v>C</v>
      </c>
      <c r="Q27" s="32" t="str">
        <f t="shared" si="7"/>
        <v>B</v>
      </c>
      <c r="R27" s="32" t="str">
        <f t="shared" si="8"/>
        <v>C</v>
      </c>
      <c r="S27" s="32" t="str">
        <f t="shared" si="9"/>
        <v>A</v>
      </c>
      <c r="T27" s="32" t="str">
        <f t="shared" si="10"/>
        <v>D</v>
      </c>
      <c r="U27" s="33" t="str">
        <f t="shared" si="11"/>
        <v>C</v>
      </c>
    </row>
    <row r="28" spans="1:21">
      <c r="A28" s="25">
        <v>26</v>
      </c>
      <c r="B28" s="26" t="s">
        <v>117</v>
      </c>
      <c r="C28" s="27">
        <v>37103</v>
      </c>
      <c r="D28" s="46" t="s">
        <v>125</v>
      </c>
      <c r="E28" s="28">
        <v>186</v>
      </c>
      <c r="F28" s="29">
        <v>310</v>
      </c>
      <c r="G28" s="30">
        <v>14.8</v>
      </c>
      <c r="H28" s="29">
        <v>272</v>
      </c>
      <c r="I28" s="30">
        <v>10.4</v>
      </c>
      <c r="J28" s="31">
        <f t="shared" si="0"/>
        <v>88.800000000000011</v>
      </c>
      <c r="K28" s="32">
        <f t="shared" si="1"/>
        <v>96.899999999999991</v>
      </c>
      <c r="L28" s="32">
        <f t="shared" si="2"/>
        <v>25.010000000000009</v>
      </c>
      <c r="M28" s="32">
        <f t="shared" si="3"/>
        <v>79.2</v>
      </c>
      <c r="N28" s="32">
        <f t="shared" si="4"/>
        <v>58.100000000000016</v>
      </c>
      <c r="O28" s="33">
        <f t="shared" si="5"/>
        <v>348.01000000000005</v>
      </c>
      <c r="P28" s="31" t="str">
        <f t="shared" si="6"/>
        <v>C</v>
      </c>
      <c r="Q28" s="32" t="str">
        <f t="shared" si="7"/>
        <v>B</v>
      </c>
      <c r="R28" s="32" t="str">
        <f t="shared" si="8"/>
        <v>D</v>
      </c>
      <c r="S28" s="32" t="str">
        <f t="shared" si="9"/>
        <v>A</v>
      </c>
      <c r="T28" s="32" t="str">
        <f t="shared" si="10"/>
        <v>C</v>
      </c>
      <c r="U28" s="33" t="str">
        <f t="shared" si="11"/>
        <v>C</v>
      </c>
    </row>
    <row r="29" spans="1:21">
      <c r="A29" s="25">
        <v>27</v>
      </c>
      <c r="B29" s="26" t="s">
        <v>1</v>
      </c>
      <c r="C29" s="27">
        <v>37039</v>
      </c>
      <c r="D29" s="46" t="s">
        <v>20</v>
      </c>
      <c r="E29" s="28">
        <v>191</v>
      </c>
      <c r="F29" s="29">
        <v>306</v>
      </c>
      <c r="G29" s="30">
        <v>23.5</v>
      </c>
      <c r="H29" s="29">
        <v>232</v>
      </c>
      <c r="I29" s="30">
        <v>11.49</v>
      </c>
      <c r="J29" s="31">
        <f t="shared" si="0"/>
        <v>116.55000000000001</v>
      </c>
      <c r="K29" s="32">
        <f t="shared" si="1"/>
        <v>85.5</v>
      </c>
      <c r="L29" s="32">
        <f t="shared" si="2"/>
        <v>78.08</v>
      </c>
      <c r="M29" s="32">
        <f t="shared" si="3"/>
        <v>43.2</v>
      </c>
      <c r="N29" s="32">
        <f t="shared" si="4"/>
        <v>12.86500000000002</v>
      </c>
      <c r="O29" s="33">
        <f t="shared" si="5"/>
        <v>336.19499999999999</v>
      </c>
      <c r="P29" s="31" t="str">
        <f t="shared" si="6"/>
        <v>A</v>
      </c>
      <c r="Q29" s="32" t="str">
        <f t="shared" si="7"/>
        <v>C</v>
      </c>
      <c r="R29" s="32" t="str">
        <f t="shared" si="8"/>
        <v>A</v>
      </c>
      <c r="S29" s="32" t="str">
        <f t="shared" si="9"/>
        <v>D</v>
      </c>
      <c r="T29" s="32" t="str">
        <f t="shared" si="10"/>
        <v>D</v>
      </c>
      <c r="U29" s="33" t="str">
        <f t="shared" si="11"/>
        <v>C</v>
      </c>
    </row>
    <row r="30" spans="1:21">
      <c r="A30" s="25">
        <v>28</v>
      </c>
      <c r="B30" s="26" t="s">
        <v>140</v>
      </c>
      <c r="C30" s="27">
        <v>37309</v>
      </c>
      <c r="D30" s="46" t="s">
        <v>148</v>
      </c>
      <c r="E30" s="28">
        <v>198</v>
      </c>
      <c r="F30" s="29">
        <v>316</v>
      </c>
      <c r="G30" s="30">
        <v>21.5</v>
      </c>
      <c r="H30" s="29">
        <v>2.6</v>
      </c>
      <c r="I30" s="30">
        <v>11.9</v>
      </c>
      <c r="J30" s="31">
        <f t="shared" si="0"/>
        <v>155.4</v>
      </c>
      <c r="K30" s="32">
        <f t="shared" si="1"/>
        <v>114</v>
      </c>
      <c r="L30" s="32">
        <f t="shared" si="2"/>
        <v>65.88</v>
      </c>
      <c r="M30" s="32">
        <f t="shared" si="3"/>
        <v>0</v>
      </c>
      <c r="N30" s="32">
        <f t="shared" si="4"/>
        <v>0</v>
      </c>
      <c r="O30" s="33">
        <f t="shared" si="5"/>
        <v>335.28</v>
      </c>
      <c r="P30" s="31" t="str">
        <f t="shared" si="6"/>
        <v>A</v>
      </c>
      <c r="Q30" s="32" t="str">
        <f t="shared" si="7"/>
        <v>A</v>
      </c>
      <c r="R30" s="32" t="str">
        <f t="shared" si="8"/>
        <v>B</v>
      </c>
      <c r="S30" s="32" t="str">
        <f t="shared" si="9"/>
        <v>D</v>
      </c>
      <c r="T30" s="32" t="str">
        <f t="shared" si="10"/>
        <v>D</v>
      </c>
      <c r="U30" s="33" t="str">
        <f t="shared" si="11"/>
        <v>C</v>
      </c>
    </row>
    <row r="31" spans="1:21">
      <c r="A31" s="25">
        <v>29</v>
      </c>
      <c r="B31" s="26" t="s">
        <v>107</v>
      </c>
      <c r="C31" s="27">
        <v>36999</v>
      </c>
      <c r="D31" s="46" t="s">
        <v>112</v>
      </c>
      <c r="E31" s="28">
        <v>179</v>
      </c>
      <c r="F31" s="29">
        <v>306</v>
      </c>
      <c r="G31" s="30">
        <v>19.100000000000001</v>
      </c>
      <c r="H31" s="29">
        <v>261</v>
      </c>
      <c r="I31" s="30">
        <v>10</v>
      </c>
      <c r="J31" s="31">
        <f t="shared" si="0"/>
        <v>49.95</v>
      </c>
      <c r="K31" s="32">
        <f t="shared" si="1"/>
        <v>85.5</v>
      </c>
      <c r="L31" s="32">
        <f t="shared" si="2"/>
        <v>51.240000000000009</v>
      </c>
      <c r="M31" s="32">
        <f t="shared" si="3"/>
        <v>69.3</v>
      </c>
      <c r="N31" s="32">
        <f t="shared" si="4"/>
        <v>74.700000000000031</v>
      </c>
      <c r="O31" s="33">
        <f t="shared" si="5"/>
        <v>330.69000000000005</v>
      </c>
      <c r="P31" s="31" t="str">
        <f t="shared" si="6"/>
        <v>D</v>
      </c>
      <c r="Q31" s="32" t="str">
        <f t="shared" si="7"/>
        <v>C</v>
      </c>
      <c r="R31" s="32" t="str">
        <f t="shared" si="8"/>
        <v>C</v>
      </c>
      <c r="S31" s="32" t="str">
        <f t="shared" si="9"/>
        <v>B</v>
      </c>
      <c r="T31" s="32" t="str">
        <f t="shared" si="10"/>
        <v>B</v>
      </c>
      <c r="U31" s="33" t="str">
        <f t="shared" si="11"/>
        <v>C</v>
      </c>
    </row>
    <row r="32" spans="1:21">
      <c r="A32" s="25">
        <v>30</v>
      </c>
      <c r="B32" s="26" t="s">
        <v>9</v>
      </c>
      <c r="C32" s="27">
        <v>36928</v>
      </c>
      <c r="D32" s="46" t="s">
        <v>20</v>
      </c>
      <c r="E32" s="28">
        <v>184</v>
      </c>
      <c r="F32" s="29">
        <v>312</v>
      </c>
      <c r="G32" s="30">
        <v>19.2</v>
      </c>
      <c r="H32" s="29">
        <v>244</v>
      </c>
      <c r="I32" s="30">
        <v>10.77</v>
      </c>
      <c r="J32" s="31">
        <f t="shared" si="0"/>
        <v>77.7</v>
      </c>
      <c r="K32" s="32">
        <f t="shared" si="1"/>
        <v>102.6</v>
      </c>
      <c r="L32" s="32">
        <f t="shared" si="2"/>
        <v>51.849999999999994</v>
      </c>
      <c r="M32" s="32">
        <f t="shared" si="3"/>
        <v>54</v>
      </c>
      <c r="N32" s="32">
        <f t="shared" si="4"/>
        <v>42.745000000000047</v>
      </c>
      <c r="O32" s="33">
        <f t="shared" si="5"/>
        <v>328.89500000000004</v>
      </c>
      <c r="P32" s="31" t="str">
        <f t="shared" si="6"/>
        <v>C</v>
      </c>
      <c r="Q32" s="32" t="str">
        <f t="shared" si="7"/>
        <v>B</v>
      </c>
      <c r="R32" s="32" t="str">
        <f t="shared" si="8"/>
        <v>C</v>
      </c>
      <c r="S32" s="32" t="str">
        <f t="shared" si="9"/>
        <v>C</v>
      </c>
      <c r="T32" s="32" t="str">
        <f t="shared" si="10"/>
        <v>D</v>
      </c>
      <c r="U32" s="33" t="str">
        <f t="shared" si="11"/>
        <v>C</v>
      </c>
    </row>
    <row r="33" spans="1:21">
      <c r="A33" s="25">
        <v>31</v>
      </c>
      <c r="B33" s="26" t="s">
        <v>141</v>
      </c>
      <c r="C33" s="27">
        <v>37097</v>
      </c>
      <c r="D33" s="46" t="s">
        <v>148</v>
      </c>
      <c r="E33" s="28">
        <v>183</v>
      </c>
      <c r="F33" s="29">
        <v>318</v>
      </c>
      <c r="G33" s="30">
        <v>16.3</v>
      </c>
      <c r="H33" s="29">
        <v>246</v>
      </c>
      <c r="I33" s="30">
        <v>10.92</v>
      </c>
      <c r="J33" s="31">
        <f t="shared" si="0"/>
        <v>72.150000000000006</v>
      </c>
      <c r="K33" s="32">
        <f t="shared" si="1"/>
        <v>119.69999999999999</v>
      </c>
      <c r="L33" s="32">
        <f t="shared" si="2"/>
        <v>34.160000000000004</v>
      </c>
      <c r="M33" s="32">
        <f t="shared" si="3"/>
        <v>55.800000000000004</v>
      </c>
      <c r="N33" s="32">
        <f t="shared" si="4"/>
        <v>36.520000000000032</v>
      </c>
      <c r="O33" s="33">
        <f t="shared" si="5"/>
        <v>318.33000000000004</v>
      </c>
      <c r="P33" s="31" t="str">
        <f t="shared" si="6"/>
        <v>D</v>
      </c>
      <c r="Q33" s="32" t="str">
        <f t="shared" si="7"/>
        <v>A</v>
      </c>
      <c r="R33" s="32" t="str">
        <f t="shared" si="8"/>
        <v>D</v>
      </c>
      <c r="S33" s="32" t="str">
        <f t="shared" si="9"/>
        <v>C</v>
      </c>
      <c r="T33" s="32" t="str">
        <f t="shared" si="10"/>
        <v>D</v>
      </c>
      <c r="U33" s="33" t="str">
        <f t="shared" si="11"/>
        <v>C</v>
      </c>
    </row>
    <row r="34" spans="1:21">
      <c r="A34" s="25">
        <v>32</v>
      </c>
      <c r="B34" s="26" t="s">
        <v>163</v>
      </c>
      <c r="C34" s="27">
        <v>37279</v>
      </c>
      <c r="D34" s="46" t="s">
        <v>161</v>
      </c>
      <c r="E34" s="28">
        <v>192</v>
      </c>
      <c r="F34" s="29">
        <v>316</v>
      </c>
      <c r="G34" s="30">
        <v>16.2</v>
      </c>
      <c r="H34" s="29">
        <v>230</v>
      </c>
      <c r="I34" s="30">
        <v>11.67</v>
      </c>
      <c r="J34" s="31">
        <f t="shared" si="0"/>
        <v>122.10000000000001</v>
      </c>
      <c r="K34" s="32">
        <f t="shared" si="1"/>
        <v>114</v>
      </c>
      <c r="L34" s="32">
        <f t="shared" si="2"/>
        <v>33.549999999999997</v>
      </c>
      <c r="M34" s="32">
        <f t="shared" si="3"/>
        <v>41.4</v>
      </c>
      <c r="N34" s="32">
        <f t="shared" si="4"/>
        <v>5.3950000000000324</v>
      </c>
      <c r="O34" s="33">
        <f t="shared" si="5"/>
        <v>316.44500000000005</v>
      </c>
      <c r="P34" s="31" t="str">
        <f t="shared" si="6"/>
        <v>A</v>
      </c>
      <c r="Q34" s="32" t="str">
        <f t="shared" si="7"/>
        <v>A</v>
      </c>
      <c r="R34" s="32" t="str">
        <f t="shared" si="8"/>
        <v>D</v>
      </c>
      <c r="S34" s="32" t="str">
        <f t="shared" si="9"/>
        <v>D</v>
      </c>
      <c r="T34" s="32" t="str">
        <f t="shared" si="10"/>
        <v>D</v>
      </c>
      <c r="U34" s="33" t="str">
        <f t="shared" si="11"/>
        <v>C</v>
      </c>
    </row>
    <row r="35" spans="1:21">
      <c r="A35" s="25">
        <v>33</v>
      </c>
      <c r="B35" s="26" t="s">
        <v>171</v>
      </c>
      <c r="C35" s="27">
        <v>37047</v>
      </c>
      <c r="D35" s="46" t="s">
        <v>161</v>
      </c>
      <c r="E35" s="28">
        <v>183</v>
      </c>
      <c r="F35" s="29">
        <v>312</v>
      </c>
      <c r="G35" s="30">
        <v>17.8</v>
      </c>
      <c r="H35" s="29">
        <v>249</v>
      </c>
      <c r="I35" s="30">
        <v>10.88</v>
      </c>
      <c r="J35" s="31">
        <f t="shared" ref="J35:J66" si="12">MAX(0,(E35-170)*3.7*1.5)</f>
        <v>72.150000000000006</v>
      </c>
      <c r="K35" s="32">
        <f t="shared" ref="K35:K66" si="13">MAX(0,(F35-276)*1.9*1.5)</f>
        <v>102.6</v>
      </c>
      <c r="L35" s="32">
        <f t="shared" ref="L35:L66" si="14">MAX(0,(G35-10.7)*6.1)</f>
        <v>43.310000000000009</v>
      </c>
      <c r="M35" s="32">
        <f t="shared" ref="M35:M66" si="15">+MAX(0,(H35-184)*0.9)</f>
        <v>58.5</v>
      </c>
      <c r="N35" s="32">
        <f t="shared" ref="N35:N66" si="16">MAX(0,(11.8-I35)*41.5)</f>
        <v>38.18</v>
      </c>
      <c r="O35" s="33">
        <f t="shared" ref="O35:O66" si="17">+SUM(J35:N35)</f>
        <v>314.74</v>
      </c>
      <c r="P35" s="31" t="str">
        <f t="shared" ref="P35:P66" si="18">IF(J35&gt;=1.5*75,"A",IF(J35&gt;=1.5*60,"B",IF(J35&gt;=1.5*50,"C","D")))</f>
        <v>D</v>
      </c>
      <c r="Q35" s="32" t="str">
        <f t="shared" ref="Q35:Q66" si="19">IF(K35&gt;=1.5*75,"A",IF(K35&gt;=1.5*60,"B",IF(K35&gt;=1.5*50,"C","D")))</f>
        <v>B</v>
      </c>
      <c r="R35" s="32" t="str">
        <f t="shared" ref="R35:R66" si="20">IF(L35&gt;=75,"A",IF(L35&gt;=60,"B",IF(L35&gt;=50,"C","D")))</f>
        <v>D</v>
      </c>
      <c r="S35" s="32" t="str">
        <f t="shared" ref="S35:S66" si="21">IF(M35&gt;=75,"A",IF(M35&gt;=60,"B",IF(M35&gt;=50,"C","D")))</f>
        <v>C</v>
      </c>
      <c r="T35" s="32" t="str">
        <f t="shared" ref="T35:T66" si="22">IF(N35&gt;=75,"A",IF(N35&gt;=60,"B",IF(N35&gt;=50,"C","D")))</f>
        <v>D</v>
      </c>
      <c r="U35" s="33" t="str">
        <f t="shared" ref="U35:U66" si="23">+IF(O35&gt;=(1.5+1.5+1+1+1)*75,"A",IF(O35&gt;=(1.5+1.5+1+1+1)*60,"B",IF(O35&gt;=(1.5+1.5+1+1+1)*50,"C","D")))</f>
        <v>C</v>
      </c>
    </row>
    <row r="36" spans="1:21">
      <c r="A36" s="25">
        <v>34</v>
      </c>
      <c r="B36" s="26" t="s">
        <v>142</v>
      </c>
      <c r="C36" s="27">
        <v>36919</v>
      </c>
      <c r="D36" s="46" t="s">
        <v>148</v>
      </c>
      <c r="E36" s="28">
        <v>185</v>
      </c>
      <c r="F36" s="29">
        <v>312</v>
      </c>
      <c r="G36" s="30">
        <v>16.5</v>
      </c>
      <c r="H36" s="29">
        <v>249</v>
      </c>
      <c r="I36" s="30">
        <v>11</v>
      </c>
      <c r="J36" s="31">
        <f t="shared" si="12"/>
        <v>83.25</v>
      </c>
      <c r="K36" s="32">
        <f t="shared" si="13"/>
        <v>102.6</v>
      </c>
      <c r="L36" s="32">
        <f t="shared" si="14"/>
        <v>35.380000000000003</v>
      </c>
      <c r="M36" s="32">
        <f t="shared" si="15"/>
        <v>58.5</v>
      </c>
      <c r="N36" s="32">
        <f t="shared" si="16"/>
        <v>33.200000000000031</v>
      </c>
      <c r="O36" s="33">
        <f t="shared" si="17"/>
        <v>312.93000000000006</v>
      </c>
      <c r="P36" s="31" t="str">
        <f t="shared" si="18"/>
        <v>C</v>
      </c>
      <c r="Q36" s="32" t="str">
        <f t="shared" si="19"/>
        <v>B</v>
      </c>
      <c r="R36" s="32" t="str">
        <f t="shared" si="20"/>
        <v>D</v>
      </c>
      <c r="S36" s="32" t="str">
        <f t="shared" si="21"/>
        <v>C</v>
      </c>
      <c r="T36" s="32" t="str">
        <f t="shared" si="22"/>
        <v>D</v>
      </c>
      <c r="U36" s="33" t="str">
        <f t="shared" si="23"/>
        <v>C</v>
      </c>
    </row>
    <row r="37" spans="1:21">
      <c r="A37" s="25">
        <v>35</v>
      </c>
      <c r="B37" s="26" t="s">
        <v>23</v>
      </c>
      <c r="C37" s="27"/>
      <c r="D37" s="46" t="s">
        <v>21</v>
      </c>
      <c r="E37" s="28">
        <v>189</v>
      </c>
      <c r="F37" s="29">
        <v>300</v>
      </c>
      <c r="G37" s="30">
        <v>20.9</v>
      </c>
      <c r="H37" s="29">
        <v>232</v>
      </c>
      <c r="I37" s="30">
        <v>11</v>
      </c>
      <c r="J37" s="31">
        <f t="shared" si="12"/>
        <v>105.44999999999999</v>
      </c>
      <c r="K37" s="32">
        <f t="shared" si="13"/>
        <v>68.399999999999991</v>
      </c>
      <c r="L37" s="32">
        <f t="shared" si="14"/>
        <v>62.219999999999992</v>
      </c>
      <c r="M37" s="32">
        <f t="shared" si="15"/>
        <v>43.2</v>
      </c>
      <c r="N37" s="32">
        <f t="shared" si="16"/>
        <v>33.200000000000031</v>
      </c>
      <c r="O37" s="33">
        <f t="shared" si="17"/>
        <v>312.47000000000003</v>
      </c>
      <c r="P37" s="31" t="str">
        <f t="shared" si="18"/>
        <v>B</v>
      </c>
      <c r="Q37" s="32" t="str">
        <f t="shared" si="19"/>
        <v>D</v>
      </c>
      <c r="R37" s="32" t="str">
        <f t="shared" si="20"/>
        <v>B</v>
      </c>
      <c r="S37" s="32" t="str">
        <f t="shared" si="21"/>
        <v>D</v>
      </c>
      <c r="T37" s="32" t="str">
        <f t="shared" si="22"/>
        <v>D</v>
      </c>
      <c r="U37" s="33" t="str">
        <f t="shared" si="23"/>
        <v>C</v>
      </c>
    </row>
    <row r="38" spans="1:21">
      <c r="A38" s="25">
        <v>36</v>
      </c>
      <c r="B38" s="26" t="s">
        <v>108</v>
      </c>
      <c r="C38" s="27">
        <v>37445</v>
      </c>
      <c r="D38" s="46" t="s">
        <v>112</v>
      </c>
      <c r="E38" s="28">
        <v>189</v>
      </c>
      <c r="F38" s="29">
        <v>312</v>
      </c>
      <c r="G38" s="30">
        <v>14.5</v>
      </c>
      <c r="H38" s="29">
        <v>235</v>
      </c>
      <c r="I38" s="30">
        <v>11</v>
      </c>
      <c r="J38" s="31">
        <f t="shared" si="12"/>
        <v>105.44999999999999</v>
      </c>
      <c r="K38" s="32">
        <f t="shared" si="13"/>
        <v>102.6</v>
      </c>
      <c r="L38" s="32">
        <f t="shared" si="14"/>
        <v>23.180000000000003</v>
      </c>
      <c r="M38" s="32">
        <f t="shared" si="15"/>
        <v>45.9</v>
      </c>
      <c r="N38" s="32">
        <f t="shared" si="16"/>
        <v>33.200000000000031</v>
      </c>
      <c r="O38" s="33">
        <f t="shared" si="17"/>
        <v>310.33000000000004</v>
      </c>
      <c r="P38" s="31" t="str">
        <f t="shared" si="18"/>
        <v>B</v>
      </c>
      <c r="Q38" s="32" t="str">
        <f t="shared" si="19"/>
        <v>B</v>
      </c>
      <c r="R38" s="32" t="str">
        <f t="shared" si="20"/>
        <v>D</v>
      </c>
      <c r="S38" s="32" t="str">
        <f t="shared" si="21"/>
        <v>D</v>
      </c>
      <c r="T38" s="32" t="str">
        <f t="shared" si="22"/>
        <v>D</v>
      </c>
      <c r="U38" s="33" t="str">
        <f t="shared" si="23"/>
        <v>C</v>
      </c>
    </row>
    <row r="39" spans="1:21" ht="13.5" thickBot="1">
      <c r="A39" s="34">
        <v>37</v>
      </c>
      <c r="B39" s="26" t="s">
        <v>106</v>
      </c>
      <c r="C39" s="27">
        <v>37073</v>
      </c>
      <c r="D39" s="46" t="s">
        <v>112</v>
      </c>
      <c r="E39" s="28">
        <v>191</v>
      </c>
      <c r="F39" s="29">
        <v>312</v>
      </c>
      <c r="G39" s="30">
        <v>14.5</v>
      </c>
      <c r="H39" s="29">
        <v>234</v>
      </c>
      <c r="I39" s="30">
        <v>11.4</v>
      </c>
      <c r="J39" s="31">
        <f t="shared" si="12"/>
        <v>116.55000000000001</v>
      </c>
      <c r="K39" s="32">
        <f t="shared" si="13"/>
        <v>102.6</v>
      </c>
      <c r="L39" s="32">
        <f t="shared" si="14"/>
        <v>23.180000000000003</v>
      </c>
      <c r="M39" s="32">
        <f t="shared" si="15"/>
        <v>45</v>
      </c>
      <c r="N39" s="32">
        <f t="shared" si="16"/>
        <v>16.600000000000016</v>
      </c>
      <c r="O39" s="33">
        <f t="shared" si="17"/>
        <v>303.93000000000006</v>
      </c>
      <c r="P39" s="31" t="str">
        <f t="shared" si="18"/>
        <v>A</v>
      </c>
      <c r="Q39" s="32" t="str">
        <f t="shared" si="19"/>
        <v>B</v>
      </c>
      <c r="R39" s="32" t="str">
        <f t="shared" si="20"/>
        <v>D</v>
      </c>
      <c r="S39" s="32" t="str">
        <f t="shared" si="21"/>
        <v>D</v>
      </c>
      <c r="T39" s="32" t="str">
        <f t="shared" si="22"/>
        <v>D</v>
      </c>
      <c r="U39" s="33" t="str">
        <f t="shared" si="23"/>
        <v>C</v>
      </c>
    </row>
    <row r="40" spans="1:21">
      <c r="A40" s="15">
        <v>38</v>
      </c>
      <c r="B40" s="16" t="s">
        <v>10</v>
      </c>
      <c r="C40" s="17">
        <v>37123</v>
      </c>
      <c r="D40" s="45" t="s">
        <v>20</v>
      </c>
      <c r="E40" s="18">
        <v>188</v>
      </c>
      <c r="F40" s="19">
        <v>308</v>
      </c>
      <c r="G40" s="20">
        <v>14.5</v>
      </c>
      <c r="H40" s="19">
        <v>245</v>
      </c>
      <c r="I40" s="20">
        <v>11.06</v>
      </c>
      <c r="J40" s="21">
        <f t="shared" si="12"/>
        <v>99.9</v>
      </c>
      <c r="K40" s="22">
        <f t="shared" si="13"/>
        <v>91.199999999999989</v>
      </c>
      <c r="L40" s="22">
        <f t="shared" si="14"/>
        <v>23.180000000000003</v>
      </c>
      <c r="M40" s="22">
        <f t="shared" si="15"/>
        <v>54.9</v>
      </c>
      <c r="N40" s="22">
        <f t="shared" si="16"/>
        <v>30.710000000000008</v>
      </c>
      <c r="O40" s="23">
        <f t="shared" si="17"/>
        <v>299.89</v>
      </c>
      <c r="P40" s="21" t="str">
        <f t="shared" si="18"/>
        <v>B</v>
      </c>
      <c r="Q40" s="22" t="str">
        <f t="shared" si="19"/>
        <v>B</v>
      </c>
      <c r="R40" s="22" t="str">
        <f t="shared" si="20"/>
        <v>D</v>
      </c>
      <c r="S40" s="22" t="str">
        <f t="shared" si="21"/>
        <v>C</v>
      </c>
      <c r="T40" s="22" t="str">
        <f t="shared" si="22"/>
        <v>D</v>
      </c>
      <c r="U40" s="23" t="str">
        <f t="shared" si="23"/>
        <v>D</v>
      </c>
    </row>
    <row r="41" spans="1:21">
      <c r="A41" s="25">
        <v>39</v>
      </c>
      <c r="B41" s="26" t="s">
        <v>55</v>
      </c>
      <c r="C41" s="27">
        <v>36915</v>
      </c>
      <c r="D41" s="46" t="s">
        <v>62</v>
      </c>
      <c r="E41" s="28">
        <v>182</v>
      </c>
      <c r="F41" s="29">
        <v>306</v>
      </c>
      <c r="G41" s="30">
        <v>17.5</v>
      </c>
      <c r="H41" s="29">
        <v>248</v>
      </c>
      <c r="I41" s="30">
        <v>10.7</v>
      </c>
      <c r="J41" s="31">
        <f t="shared" si="12"/>
        <v>66.600000000000009</v>
      </c>
      <c r="K41" s="32">
        <f t="shared" si="13"/>
        <v>85.5</v>
      </c>
      <c r="L41" s="32">
        <f t="shared" si="14"/>
        <v>41.480000000000004</v>
      </c>
      <c r="M41" s="32">
        <f t="shared" si="15"/>
        <v>57.6</v>
      </c>
      <c r="N41" s="32">
        <f t="shared" si="16"/>
        <v>45.650000000000063</v>
      </c>
      <c r="O41" s="33">
        <f t="shared" si="17"/>
        <v>296.8300000000001</v>
      </c>
      <c r="P41" s="31" t="str">
        <f t="shared" si="18"/>
        <v>D</v>
      </c>
      <c r="Q41" s="32" t="str">
        <f t="shared" si="19"/>
        <v>C</v>
      </c>
      <c r="R41" s="32" t="str">
        <f t="shared" si="20"/>
        <v>D</v>
      </c>
      <c r="S41" s="32" t="str">
        <f t="shared" si="21"/>
        <v>C</v>
      </c>
      <c r="T41" s="32" t="str">
        <f t="shared" si="22"/>
        <v>D</v>
      </c>
      <c r="U41" s="33" t="str">
        <f t="shared" si="23"/>
        <v>D</v>
      </c>
    </row>
    <row r="42" spans="1:21">
      <c r="A42" s="25">
        <v>40</v>
      </c>
      <c r="B42" s="26" t="s">
        <v>93</v>
      </c>
      <c r="C42" s="27">
        <v>37076</v>
      </c>
      <c r="D42" s="46" t="s">
        <v>99</v>
      </c>
      <c r="E42" s="28">
        <v>187</v>
      </c>
      <c r="F42" s="29">
        <v>313</v>
      </c>
      <c r="G42" s="30">
        <v>12.7</v>
      </c>
      <c r="H42" s="29">
        <v>239</v>
      </c>
      <c r="I42" s="30">
        <v>11.1</v>
      </c>
      <c r="J42" s="31">
        <f t="shared" si="12"/>
        <v>94.350000000000009</v>
      </c>
      <c r="K42" s="32">
        <f t="shared" si="13"/>
        <v>105.44999999999999</v>
      </c>
      <c r="L42" s="32">
        <f t="shared" si="14"/>
        <v>12.2</v>
      </c>
      <c r="M42" s="32">
        <f t="shared" si="15"/>
        <v>49.5</v>
      </c>
      <c r="N42" s="32">
        <f t="shared" si="16"/>
        <v>29.050000000000043</v>
      </c>
      <c r="O42" s="33">
        <f t="shared" si="17"/>
        <v>290.55000000000007</v>
      </c>
      <c r="P42" s="31" t="str">
        <f t="shared" si="18"/>
        <v>B</v>
      </c>
      <c r="Q42" s="32" t="str">
        <f t="shared" si="19"/>
        <v>B</v>
      </c>
      <c r="R42" s="32" t="str">
        <f t="shared" si="20"/>
        <v>D</v>
      </c>
      <c r="S42" s="32" t="str">
        <f t="shared" si="21"/>
        <v>D</v>
      </c>
      <c r="T42" s="32" t="str">
        <f t="shared" si="22"/>
        <v>D</v>
      </c>
      <c r="U42" s="33" t="str">
        <f t="shared" si="23"/>
        <v>D</v>
      </c>
    </row>
    <row r="43" spans="1:21">
      <c r="A43" s="25">
        <v>41</v>
      </c>
      <c r="B43" s="26" t="s">
        <v>137</v>
      </c>
      <c r="C43" s="27">
        <v>37112</v>
      </c>
      <c r="D43" s="46" t="s">
        <v>148</v>
      </c>
      <c r="E43" s="28">
        <v>185</v>
      </c>
      <c r="F43" s="29">
        <v>310</v>
      </c>
      <c r="G43" s="30">
        <v>18.5</v>
      </c>
      <c r="H43" s="29">
        <v>226</v>
      </c>
      <c r="I43" s="30">
        <v>11.2</v>
      </c>
      <c r="J43" s="31">
        <f t="shared" si="12"/>
        <v>83.25</v>
      </c>
      <c r="K43" s="32">
        <f t="shared" si="13"/>
        <v>96.899999999999991</v>
      </c>
      <c r="L43" s="32">
        <f t="shared" si="14"/>
        <v>47.58</v>
      </c>
      <c r="M43" s="32">
        <f t="shared" si="15"/>
        <v>37.800000000000004</v>
      </c>
      <c r="N43" s="32">
        <f t="shared" si="16"/>
        <v>24.900000000000059</v>
      </c>
      <c r="O43" s="33">
        <f t="shared" si="17"/>
        <v>290.43</v>
      </c>
      <c r="P43" s="31" t="str">
        <f t="shared" si="18"/>
        <v>C</v>
      </c>
      <c r="Q43" s="32" t="str">
        <f t="shared" si="19"/>
        <v>B</v>
      </c>
      <c r="R43" s="32" t="str">
        <f t="shared" si="20"/>
        <v>D</v>
      </c>
      <c r="S43" s="32" t="str">
        <f t="shared" si="21"/>
        <v>D</v>
      </c>
      <c r="T43" s="32" t="str">
        <f t="shared" si="22"/>
        <v>D</v>
      </c>
      <c r="U43" s="33" t="str">
        <f t="shared" si="23"/>
        <v>D</v>
      </c>
    </row>
    <row r="44" spans="1:21">
      <c r="A44" s="25">
        <v>42</v>
      </c>
      <c r="B44" s="26" t="s">
        <v>4</v>
      </c>
      <c r="C44" s="27">
        <v>36898</v>
      </c>
      <c r="D44" s="46" t="s">
        <v>20</v>
      </c>
      <c r="E44" s="28">
        <v>180</v>
      </c>
      <c r="F44" s="29">
        <v>300</v>
      </c>
      <c r="G44" s="30">
        <v>19.2</v>
      </c>
      <c r="H44" s="29">
        <v>241</v>
      </c>
      <c r="I44" s="30">
        <v>10.3</v>
      </c>
      <c r="J44" s="31">
        <f t="shared" si="12"/>
        <v>55.5</v>
      </c>
      <c r="K44" s="32">
        <f t="shared" si="13"/>
        <v>68.399999999999991</v>
      </c>
      <c r="L44" s="32">
        <f t="shared" si="14"/>
        <v>51.849999999999994</v>
      </c>
      <c r="M44" s="32">
        <f t="shared" si="15"/>
        <v>51.300000000000004</v>
      </c>
      <c r="N44" s="32">
        <f t="shared" si="16"/>
        <v>62.25</v>
      </c>
      <c r="O44" s="33">
        <f t="shared" si="17"/>
        <v>289.3</v>
      </c>
      <c r="P44" s="31" t="str">
        <f t="shared" si="18"/>
        <v>D</v>
      </c>
      <c r="Q44" s="32" t="str">
        <f t="shared" si="19"/>
        <v>D</v>
      </c>
      <c r="R44" s="32" t="str">
        <f t="shared" si="20"/>
        <v>C</v>
      </c>
      <c r="S44" s="32" t="str">
        <f t="shared" si="21"/>
        <v>C</v>
      </c>
      <c r="T44" s="32" t="str">
        <f t="shared" si="22"/>
        <v>B</v>
      </c>
      <c r="U44" s="33" t="str">
        <f t="shared" si="23"/>
        <v>D</v>
      </c>
    </row>
    <row r="45" spans="1:21">
      <c r="A45" s="25">
        <v>43</v>
      </c>
      <c r="B45" s="26" t="s">
        <v>73</v>
      </c>
      <c r="C45" s="27">
        <v>37300</v>
      </c>
      <c r="D45" s="46" t="s">
        <v>75</v>
      </c>
      <c r="E45" s="28">
        <v>177</v>
      </c>
      <c r="F45" s="29">
        <v>306</v>
      </c>
      <c r="G45" s="30">
        <v>13.3</v>
      </c>
      <c r="H45" s="29">
        <v>279</v>
      </c>
      <c r="I45" s="30">
        <v>10.29</v>
      </c>
      <c r="J45" s="31">
        <f t="shared" si="12"/>
        <v>38.85</v>
      </c>
      <c r="K45" s="32">
        <f t="shared" si="13"/>
        <v>85.5</v>
      </c>
      <c r="L45" s="32">
        <f t="shared" si="14"/>
        <v>15.860000000000008</v>
      </c>
      <c r="M45" s="32">
        <f t="shared" si="15"/>
        <v>85.5</v>
      </c>
      <c r="N45" s="32">
        <f t="shared" si="16"/>
        <v>62.665000000000063</v>
      </c>
      <c r="O45" s="33">
        <f t="shared" si="17"/>
        <v>288.37500000000006</v>
      </c>
      <c r="P45" s="31" t="str">
        <f t="shared" si="18"/>
        <v>D</v>
      </c>
      <c r="Q45" s="32" t="str">
        <f t="shared" si="19"/>
        <v>C</v>
      </c>
      <c r="R45" s="32" t="str">
        <f t="shared" si="20"/>
        <v>D</v>
      </c>
      <c r="S45" s="32" t="str">
        <f t="shared" si="21"/>
        <v>A</v>
      </c>
      <c r="T45" s="32" t="str">
        <f t="shared" si="22"/>
        <v>B</v>
      </c>
      <c r="U45" s="33" t="str">
        <f t="shared" si="23"/>
        <v>D</v>
      </c>
    </row>
    <row r="46" spans="1:21">
      <c r="A46" s="25">
        <v>44</v>
      </c>
      <c r="B46" s="26" t="s">
        <v>79</v>
      </c>
      <c r="C46" s="27">
        <v>37047</v>
      </c>
      <c r="D46" s="46" t="s">
        <v>86</v>
      </c>
      <c r="E46" s="28">
        <v>192</v>
      </c>
      <c r="F46" s="29">
        <v>310</v>
      </c>
      <c r="G46" s="30">
        <v>19.600000000000001</v>
      </c>
      <c r="H46" s="29">
        <v>197</v>
      </c>
      <c r="I46" s="30">
        <v>12.58</v>
      </c>
      <c r="J46" s="31">
        <f t="shared" si="12"/>
        <v>122.10000000000001</v>
      </c>
      <c r="K46" s="32">
        <f t="shared" si="13"/>
        <v>96.899999999999991</v>
      </c>
      <c r="L46" s="32">
        <f t="shared" si="14"/>
        <v>54.290000000000013</v>
      </c>
      <c r="M46" s="32">
        <f t="shared" si="15"/>
        <v>11.700000000000001</v>
      </c>
      <c r="N46" s="32">
        <f t="shared" si="16"/>
        <v>0</v>
      </c>
      <c r="O46" s="33">
        <f t="shared" si="17"/>
        <v>284.99</v>
      </c>
      <c r="P46" s="31" t="str">
        <f t="shared" si="18"/>
        <v>A</v>
      </c>
      <c r="Q46" s="32" t="str">
        <f t="shared" si="19"/>
        <v>B</v>
      </c>
      <c r="R46" s="32" t="str">
        <f t="shared" si="20"/>
        <v>C</v>
      </c>
      <c r="S46" s="32" t="str">
        <f t="shared" si="21"/>
        <v>D</v>
      </c>
      <c r="T46" s="32" t="str">
        <f t="shared" si="22"/>
        <v>D</v>
      </c>
      <c r="U46" s="33" t="str">
        <f t="shared" si="23"/>
        <v>D</v>
      </c>
    </row>
    <row r="47" spans="1:21">
      <c r="A47" s="25">
        <v>45</v>
      </c>
      <c r="B47" s="26" t="s">
        <v>138</v>
      </c>
      <c r="C47" s="27">
        <v>37234</v>
      </c>
      <c r="D47" s="46" t="s">
        <v>148</v>
      </c>
      <c r="E47" s="28">
        <v>183</v>
      </c>
      <c r="F47" s="29">
        <v>307</v>
      </c>
      <c r="G47" s="30">
        <v>17.8</v>
      </c>
      <c r="H47" s="29">
        <v>237</v>
      </c>
      <c r="I47" s="30">
        <v>11.1</v>
      </c>
      <c r="J47" s="31">
        <f t="shared" si="12"/>
        <v>72.150000000000006</v>
      </c>
      <c r="K47" s="32">
        <f t="shared" si="13"/>
        <v>88.35</v>
      </c>
      <c r="L47" s="32">
        <f t="shared" si="14"/>
        <v>43.310000000000009</v>
      </c>
      <c r="M47" s="32">
        <f t="shared" si="15"/>
        <v>47.7</v>
      </c>
      <c r="N47" s="32">
        <f t="shared" si="16"/>
        <v>29.050000000000043</v>
      </c>
      <c r="O47" s="33">
        <f t="shared" si="17"/>
        <v>280.56000000000006</v>
      </c>
      <c r="P47" s="31" t="str">
        <f t="shared" si="18"/>
        <v>D</v>
      </c>
      <c r="Q47" s="32" t="str">
        <f t="shared" si="19"/>
        <v>C</v>
      </c>
      <c r="R47" s="32" t="str">
        <f t="shared" si="20"/>
        <v>D</v>
      </c>
      <c r="S47" s="32" t="str">
        <f t="shared" si="21"/>
        <v>D</v>
      </c>
      <c r="T47" s="32" t="str">
        <f t="shared" si="22"/>
        <v>D</v>
      </c>
      <c r="U47" s="33" t="str">
        <f t="shared" si="23"/>
        <v>D</v>
      </c>
    </row>
    <row r="48" spans="1:21">
      <c r="A48" s="25">
        <v>46</v>
      </c>
      <c r="B48" s="26" t="s">
        <v>90</v>
      </c>
      <c r="C48" s="27">
        <v>37012</v>
      </c>
      <c r="D48" s="46" t="s">
        <v>99</v>
      </c>
      <c r="E48" s="28">
        <v>182</v>
      </c>
      <c r="F48" s="29">
        <v>306</v>
      </c>
      <c r="G48" s="30">
        <v>14.2</v>
      </c>
      <c r="H48" s="29">
        <v>252</v>
      </c>
      <c r="I48" s="30">
        <v>10.7</v>
      </c>
      <c r="J48" s="31">
        <f t="shared" si="12"/>
        <v>66.600000000000009</v>
      </c>
      <c r="K48" s="32">
        <f t="shared" si="13"/>
        <v>85.5</v>
      </c>
      <c r="L48" s="32">
        <f t="shared" si="14"/>
        <v>21.349999999999998</v>
      </c>
      <c r="M48" s="32">
        <f t="shared" si="15"/>
        <v>61.2</v>
      </c>
      <c r="N48" s="32">
        <f t="shared" si="16"/>
        <v>45.650000000000063</v>
      </c>
      <c r="O48" s="33">
        <f t="shared" si="17"/>
        <v>280.30000000000007</v>
      </c>
      <c r="P48" s="31" t="str">
        <f t="shared" si="18"/>
        <v>D</v>
      </c>
      <c r="Q48" s="32" t="str">
        <f t="shared" si="19"/>
        <v>C</v>
      </c>
      <c r="R48" s="32" t="str">
        <f t="shared" si="20"/>
        <v>D</v>
      </c>
      <c r="S48" s="32" t="str">
        <f t="shared" si="21"/>
        <v>B</v>
      </c>
      <c r="T48" s="32" t="str">
        <f t="shared" si="22"/>
        <v>D</v>
      </c>
      <c r="U48" s="33" t="str">
        <f t="shared" si="23"/>
        <v>D</v>
      </c>
    </row>
    <row r="49" spans="1:21">
      <c r="A49" s="25">
        <v>47</v>
      </c>
      <c r="B49" s="26" t="s">
        <v>165</v>
      </c>
      <c r="C49" s="27">
        <v>37252</v>
      </c>
      <c r="D49" s="46" t="s">
        <v>161</v>
      </c>
      <c r="E49" s="28">
        <v>193</v>
      </c>
      <c r="F49" s="29">
        <v>306</v>
      </c>
      <c r="G49" s="30">
        <v>15.4</v>
      </c>
      <c r="H49" s="29">
        <v>213.5</v>
      </c>
      <c r="I49" s="30">
        <v>11.58</v>
      </c>
      <c r="J49" s="31">
        <f t="shared" si="12"/>
        <v>127.65</v>
      </c>
      <c r="K49" s="32">
        <f t="shared" si="13"/>
        <v>85.5</v>
      </c>
      <c r="L49" s="32">
        <f t="shared" si="14"/>
        <v>28.670000000000005</v>
      </c>
      <c r="M49" s="32">
        <f t="shared" si="15"/>
        <v>26.55</v>
      </c>
      <c r="N49" s="32">
        <f t="shared" si="16"/>
        <v>9.1300000000000274</v>
      </c>
      <c r="O49" s="33">
        <f t="shared" si="17"/>
        <v>277.50000000000006</v>
      </c>
      <c r="P49" s="31" t="str">
        <f t="shared" si="18"/>
        <v>A</v>
      </c>
      <c r="Q49" s="32" t="str">
        <f t="shared" si="19"/>
        <v>C</v>
      </c>
      <c r="R49" s="32" t="str">
        <f t="shared" si="20"/>
        <v>D</v>
      </c>
      <c r="S49" s="32" t="str">
        <f t="shared" si="21"/>
        <v>D</v>
      </c>
      <c r="T49" s="32" t="str">
        <f t="shared" si="22"/>
        <v>D</v>
      </c>
      <c r="U49" s="33" t="str">
        <f t="shared" si="23"/>
        <v>D</v>
      </c>
    </row>
    <row r="50" spans="1:21">
      <c r="A50" s="25">
        <v>48</v>
      </c>
      <c r="B50" s="26" t="s">
        <v>65</v>
      </c>
      <c r="C50" s="27">
        <v>36993</v>
      </c>
      <c r="D50" s="46" t="s">
        <v>75</v>
      </c>
      <c r="E50" s="28">
        <v>183</v>
      </c>
      <c r="F50" s="29">
        <v>306</v>
      </c>
      <c r="G50" s="30">
        <v>15.7</v>
      </c>
      <c r="H50" s="29">
        <v>259</v>
      </c>
      <c r="I50" s="30">
        <v>11.34</v>
      </c>
      <c r="J50" s="31">
        <f t="shared" si="12"/>
        <v>72.150000000000006</v>
      </c>
      <c r="K50" s="32">
        <f t="shared" si="13"/>
        <v>85.5</v>
      </c>
      <c r="L50" s="32">
        <f t="shared" si="14"/>
        <v>30.5</v>
      </c>
      <c r="M50" s="32">
        <f t="shared" si="15"/>
        <v>67.5</v>
      </c>
      <c r="N50" s="32">
        <f t="shared" si="16"/>
        <v>19.090000000000035</v>
      </c>
      <c r="O50" s="33">
        <f t="shared" si="17"/>
        <v>274.74000000000007</v>
      </c>
      <c r="P50" s="31" t="str">
        <f t="shared" si="18"/>
        <v>D</v>
      </c>
      <c r="Q50" s="32" t="str">
        <f t="shared" si="19"/>
        <v>C</v>
      </c>
      <c r="R50" s="32" t="str">
        <f t="shared" si="20"/>
        <v>D</v>
      </c>
      <c r="S50" s="32" t="str">
        <f t="shared" si="21"/>
        <v>B</v>
      </c>
      <c r="T50" s="32" t="str">
        <f t="shared" si="22"/>
        <v>D</v>
      </c>
      <c r="U50" s="33" t="str">
        <f t="shared" si="23"/>
        <v>D</v>
      </c>
    </row>
    <row r="51" spans="1:21">
      <c r="A51" s="25">
        <v>49</v>
      </c>
      <c r="B51" s="26" t="s">
        <v>82</v>
      </c>
      <c r="C51" s="27">
        <v>37181</v>
      </c>
      <c r="D51" s="46" t="s">
        <v>86</v>
      </c>
      <c r="E51" s="28">
        <v>183</v>
      </c>
      <c r="F51" s="29">
        <v>308</v>
      </c>
      <c r="G51" s="30">
        <v>17.7</v>
      </c>
      <c r="H51" s="29">
        <v>235</v>
      </c>
      <c r="I51" s="30">
        <v>11.28</v>
      </c>
      <c r="J51" s="31">
        <f t="shared" si="12"/>
        <v>72.150000000000006</v>
      </c>
      <c r="K51" s="32">
        <f t="shared" si="13"/>
        <v>91.199999999999989</v>
      </c>
      <c r="L51" s="32">
        <f t="shared" si="14"/>
        <v>42.699999999999996</v>
      </c>
      <c r="M51" s="32">
        <f t="shared" si="15"/>
        <v>45.9</v>
      </c>
      <c r="N51" s="32">
        <f t="shared" si="16"/>
        <v>21.580000000000055</v>
      </c>
      <c r="O51" s="33">
        <f t="shared" si="17"/>
        <v>273.53000000000003</v>
      </c>
      <c r="P51" s="31" t="str">
        <f t="shared" si="18"/>
        <v>D</v>
      </c>
      <c r="Q51" s="32" t="str">
        <f t="shared" si="19"/>
        <v>B</v>
      </c>
      <c r="R51" s="32" t="str">
        <f t="shared" si="20"/>
        <v>D</v>
      </c>
      <c r="S51" s="32" t="str">
        <f t="shared" si="21"/>
        <v>D</v>
      </c>
      <c r="T51" s="32" t="str">
        <f t="shared" si="22"/>
        <v>D</v>
      </c>
      <c r="U51" s="33" t="str">
        <f t="shared" si="23"/>
        <v>D</v>
      </c>
    </row>
    <row r="52" spans="1:21">
      <c r="A52" s="25">
        <v>50</v>
      </c>
      <c r="B52" s="26" t="s">
        <v>105</v>
      </c>
      <c r="C52" s="27">
        <v>37044</v>
      </c>
      <c r="D52" s="46" t="s">
        <v>112</v>
      </c>
      <c r="E52" s="28">
        <v>180</v>
      </c>
      <c r="F52" s="29">
        <v>308</v>
      </c>
      <c r="G52" s="30">
        <v>13</v>
      </c>
      <c r="H52" s="29">
        <v>250</v>
      </c>
      <c r="I52" s="30">
        <v>10.6</v>
      </c>
      <c r="J52" s="31">
        <f t="shared" si="12"/>
        <v>55.5</v>
      </c>
      <c r="K52" s="32">
        <f t="shared" si="13"/>
        <v>91.199999999999989</v>
      </c>
      <c r="L52" s="32">
        <f t="shared" si="14"/>
        <v>14.030000000000003</v>
      </c>
      <c r="M52" s="32">
        <f t="shared" si="15"/>
        <v>59.4</v>
      </c>
      <c r="N52" s="32">
        <f t="shared" si="16"/>
        <v>49.800000000000047</v>
      </c>
      <c r="O52" s="33">
        <f t="shared" si="17"/>
        <v>269.93000000000006</v>
      </c>
      <c r="P52" s="31" t="str">
        <f t="shared" si="18"/>
        <v>D</v>
      </c>
      <c r="Q52" s="32" t="str">
        <f t="shared" si="19"/>
        <v>B</v>
      </c>
      <c r="R52" s="32" t="str">
        <f t="shared" si="20"/>
        <v>D</v>
      </c>
      <c r="S52" s="32" t="str">
        <f t="shared" si="21"/>
        <v>C</v>
      </c>
      <c r="T52" s="32" t="str">
        <f t="shared" si="22"/>
        <v>D</v>
      </c>
      <c r="U52" s="33" t="str">
        <f t="shared" si="23"/>
        <v>D</v>
      </c>
    </row>
    <row r="53" spans="1:21">
      <c r="A53" s="25">
        <v>51</v>
      </c>
      <c r="B53" s="26" t="s">
        <v>169</v>
      </c>
      <c r="C53" s="27">
        <v>36903</v>
      </c>
      <c r="D53" s="46" t="s">
        <v>161</v>
      </c>
      <c r="E53" s="28">
        <v>185</v>
      </c>
      <c r="F53" s="29">
        <v>310</v>
      </c>
      <c r="G53" s="30">
        <v>15.1</v>
      </c>
      <c r="H53" s="29">
        <v>235</v>
      </c>
      <c r="I53" s="30">
        <v>11.4</v>
      </c>
      <c r="J53" s="31">
        <f t="shared" si="12"/>
        <v>83.25</v>
      </c>
      <c r="K53" s="32">
        <f t="shared" si="13"/>
        <v>96.899999999999991</v>
      </c>
      <c r="L53" s="32">
        <f t="shared" si="14"/>
        <v>26.84</v>
      </c>
      <c r="M53" s="32">
        <f t="shared" si="15"/>
        <v>45.9</v>
      </c>
      <c r="N53" s="32">
        <f t="shared" si="16"/>
        <v>16.600000000000016</v>
      </c>
      <c r="O53" s="33">
        <f t="shared" si="17"/>
        <v>269.49</v>
      </c>
      <c r="P53" s="31" t="str">
        <f t="shared" si="18"/>
        <v>C</v>
      </c>
      <c r="Q53" s="32" t="str">
        <f t="shared" si="19"/>
        <v>B</v>
      </c>
      <c r="R53" s="32" t="str">
        <f t="shared" si="20"/>
        <v>D</v>
      </c>
      <c r="S53" s="32" t="str">
        <f t="shared" si="21"/>
        <v>D</v>
      </c>
      <c r="T53" s="32" t="str">
        <f t="shared" si="22"/>
        <v>D</v>
      </c>
      <c r="U53" s="33" t="str">
        <f t="shared" si="23"/>
        <v>D</v>
      </c>
    </row>
    <row r="54" spans="1:21">
      <c r="A54" s="25">
        <v>52</v>
      </c>
      <c r="B54" s="26" t="s">
        <v>71</v>
      </c>
      <c r="C54" s="27">
        <v>36922</v>
      </c>
      <c r="D54" s="46" t="s">
        <v>75</v>
      </c>
      <c r="E54" s="28">
        <v>185</v>
      </c>
      <c r="F54" s="29">
        <v>296</v>
      </c>
      <c r="G54" s="30">
        <v>20.100000000000001</v>
      </c>
      <c r="H54" s="29">
        <v>230</v>
      </c>
      <c r="I54" s="30">
        <v>11.09</v>
      </c>
      <c r="J54" s="31">
        <f t="shared" si="12"/>
        <v>83.25</v>
      </c>
      <c r="K54" s="32">
        <f t="shared" si="13"/>
        <v>57</v>
      </c>
      <c r="L54" s="32">
        <f t="shared" si="14"/>
        <v>57.340000000000011</v>
      </c>
      <c r="M54" s="32">
        <f t="shared" si="15"/>
        <v>41.4</v>
      </c>
      <c r="N54" s="32">
        <f t="shared" si="16"/>
        <v>29.465000000000035</v>
      </c>
      <c r="O54" s="33">
        <f t="shared" si="17"/>
        <v>268.45500000000004</v>
      </c>
      <c r="P54" s="31" t="str">
        <f t="shared" si="18"/>
        <v>C</v>
      </c>
      <c r="Q54" s="32" t="str">
        <f t="shared" si="19"/>
        <v>D</v>
      </c>
      <c r="R54" s="32" t="str">
        <f t="shared" si="20"/>
        <v>C</v>
      </c>
      <c r="S54" s="32" t="str">
        <f t="shared" si="21"/>
        <v>D</v>
      </c>
      <c r="T54" s="32" t="str">
        <f t="shared" si="22"/>
        <v>D</v>
      </c>
      <c r="U54" s="33" t="str">
        <f t="shared" si="23"/>
        <v>D</v>
      </c>
    </row>
    <row r="55" spans="1:21">
      <c r="A55" s="25">
        <v>53</v>
      </c>
      <c r="B55" s="26" t="s">
        <v>3</v>
      </c>
      <c r="C55" s="27">
        <v>37151</v>
      </c>
      <c r="D55" s="46" t="s">
        <v>20</v>
      </c>
      <c r="E55" s="28">
        <v>180</v>
      </c>
      <c r="F55" s="29">
        <v>306</v>
      </c>
      <c r="G55" s="30">
        <v>19.100000000000001</v>
      </c>
      <c r="H55" s="29">
        <v>211</v>
      </c>
      <c r="I55" s="30">
        <v>10.57</v>
      </c>
      <c r="J55" s="31">
        <f t="shared" si="12"/>
        <v>55.5</v>
      </c>
      <c r="K55" s="32">
        <f t="shared" si="13"/>
        <v>85.5</v>
      </c>
      <c r="L55" s="32">
        <f t="shared" si="14"/>
        <v>51.240000000000009</v>
      </c>
      <c r="M55" s="32">
        <f t="shared" si="15"/>
        <v>24.3</v>
      </c>
      <c r="N55" s="32">
        <f t="shared" si="16"/>
        <v>51.045000000000016</v>
      </c>
      <c r="O55" s="33">
        <f t="shared" si="17"/>
        <v>267.58500000000004</v>
      </c>
      <c r="P55" s="31" t="str">
        <f t="shared" si="18"/>
        <v>D</v>
      </c>
      <c r="Q55" s="32" t="str">
        <f t="shared" si="19"/>
        <v>C</v>
      </c>
      <c r="R55" s="32" t="str">
        <f t="shared" si="20"/>
        <v>C</v>
      </c>
      <c r="S55" s="32" t="str">
        <f t="shared" si="21"/>
        <v>D</v>
      </c>
      <c r="T55" s="32" t="str">
        <f t="shared" si="22"/>
        <v>C</v>
      </c>
      <c r="U55" s="33" t="str">
        <f t="shared" si="23"/>
        <v>D</v>
      </c>
    </row>
    <row r="56" spans="1:21">
      <c r="A56" s="25">
        <v>54</v>
      </c>
      <c r="B56" s="26" t="s">
        <v>63</v>
      </c>
      <c r="C56" s="27">
        <v>37096</v>
      </c>
      <c r="D56" s="46" t="s">
        <v>75</v>
      </c>
      <c r="E56" s="28">
        <v>185</v>
      </c>
      <c r="F56" s="29">
        <v>312</v>
      </c>
      <c r="G56" s="30">
        <v>12.8</v>
      </c>
      <c r="H56" s="29">
        <v>224</v>
      </c>
      <c r="I56" s="30">
        <v>11.03</v>
      </c>
      <c r="J56" s="31">
        <f t="shared" si="12"/>
        <v>83.25</v>
      </c>
      <c r="K56" s="32">
        <f t="shared" si="13"/>
        <v>102.6</v>
      </c>
      <c r="L56" s="32">
        <f t="shared" si="14"/>
        <v>12.810000000000008</v>
      </c>
      <c r="M56" s="32">
        <f t="shared" si="15"/>
        <v>36</v>
      </c>
      <c r="N56" s="32">
        <f t="shared" si="16"/>
        <v>31.955000000000055</v>
      </c>
      <c r="O56" s="33">
        <f t="shared" si="17"/>
        <v>266.61500000000007</v>
      </c>
      <c r="P56" s="31" t="str">
        <f t="shared" si="18"/>
        <v>C</v>
      </c>
      <c r="Q56" s="32" t="str">
        <f t="shared" si="19"/>
        <v>B</v>
      </c>
      <c r="R56" s="32" t="str">
        <f t="shared" si="20"/>
        <v>D</v>
      </c>
      <c r="S56" s="32" t="str">
        <f t="shared" si="21"/>
        <v>D</v>
      </c>
      <c r="T56" s="32" t="str">
        <f t="shared" si="22"/>
        <v>D</v>
      </c>
      <c r="U56" s="33" t="str">
        <f t="shared" si="23"/>
        <v>D</v>
      </c>
    </row>
    <row r="57" spans="1:21">
      <c r="A57" s="25">
        <v>55</v>
      </c>
      <c r="B57" s="26" t="s">
        <v>24</v>
      </c>
      <c r="C57" s="27"/>
      <c r="D57" s="46" t="s">
        <v>21</v>
      </c>
      <c r="E57" s="28">
        <v>180</v>
      </c>
      <c r="F57" s="29">
        <v>302</v>
      </c>
      <c r="G57" s="30">
        <v>17.7</v>
      </c>
      <c r="H57" s="29">
        <v>240</v>
      </c>
      <c r="I57" s="30">
        <v>10.8</v>
      </c>
      <c r="J57" s="31">
        <f t="shared" si="12"/>
        <v>55.5</v>
      </c>
      <c r="K57" s="32">
        <f t="shared" si="13"/>
        <v>74.099999999999994</v>
      </c>
      <c r="L57" s="32">
        <f t="shared" si="14"/>
        <v>42.699999999999996</v>
      </c>
      <c r="M57" s="32">
        <f t="shared" si="15"/>
        <v>50.4</v>
      </c>
      <c r="N57" s="32">
        <f t="shared" si="16"/>
        <v>41.5</v>
      </c>
      <c r="O57" s="33">
        <f t="shared" si="17"/>
        <v>264.2</v>
      </c>
      <c r="P57" s="31" t="str">
        <f t="shared" si="18"/>
        <v>D</v>
      </c>
      <c r="Q57" s="32" t="str">
        <f t="shared" si="19"/>
        <v>D</v>
      </c>
      <c r="R57" s="32" t="str">
        <f t="shared" si="20"/>
        <v>D</v>
      </c>
      <c r="S57" s="32" t="str">
        <f t="shared" si="21"/>
        <v>C</v>
      </c>
      <c r="T57" s="32" t="str">
        <f t="shared" si="22"/>
        <v>D</v>
      </c>
      <c r="U57" s="33" t="str">
        <f t="shared" si="23"/>
        <v>D</v>
      </c>
    </row>
    <row r="58" spans="1:21">
      <c r="A58" s="25">
        <v>56</v>
      </c>
      <c r="B58" s="26" t="s">
        <v>32</v>
      </c>
      <c r="C58" s="27">
        <v>37230</v>
      </c>
      <c r="D58" s="46" t="s">
        <v>44</v>
      </c>
      <c r="E58" s="28">
        <v>183</v>
      </c>
      <c r="F58" s="29">
        <v>306</v>
      </c>
      <c r="G58" s="30">
        <v>14.9</v>
      </c>
      <c r="H58" s="29">
        <v>225</v>
      </c>
      <c r="I58" s="30">
        <v>10.74</v>
      </c>
      <c r="J58" s="31">
        <f t="shared" si="12"/>
        <v>72.150000000000006</v>
      </c>
      <c r="K58" s="32">
        <f t="shared" si="13"/>
        <v>85.5</v>
      </c>
      <c r="L58" s="32">
        <f t="shared" si="14"/>
        <v>25.620000000000005</v>
      </c>
      <c r="M58" s="32">
        <f t="shared" si="15"/>
        <v>36.9</v>
      </c>
      <c r="N58" s="32">
        <f t="shared" si="16"/>
        <v>43.990000000000023</v>
      </c>
      <c r="O58" s="33">
        <f t="shared" si="17"/>
        <v>264.16000000000003</v>
      </c>
      <c r="P58" s="31" t="str">
        <f t="shared" si="18"/>
        <v>D</v>
      </c>
      <c r="Q58" s="32" t="str">
        <f t="shared" si="19"/>
        <v>C</v>
      </c>
      <c r="R58" s="32" t="str">
        <f t="shared" si="20"/>
        <v>D</v>
      </c>
      <c r="S58" s="32" t="str">
        <f t="shared" si="21"/>
        <v>D</v>
      </c>
      <c r="T58" s="32" t="str">
        <f t="shared" si="22"/>
        <v>D</v>
      </c>
      <c r="U58" s="33" t="str">
        <f t="shared" si="23"/>
        <v>D</v>
      </c>
    </row>
    <row r="59" spans="1:21">
      <c r="A59" s="25">
        <v>57</v>
      </c>
      <c r="B59" s="26" t="s">
        <v>80</v>
      </c>
      <c r="C59" s="27">
        <v>37099</v>
      </c>
      <c r="D59" s="46" t="s">
        <v>86</v>
      </c>
      <c r="E59" s="28">
        <v>186</v>
      </c>
      <c r="F59" s="29">
        <v>298</v>
      </c>
      <c r="G59" s="30">
        <v>15.7</v>
      </c>
      <c r="H59" s="29">
        <v>216</v>
      </c>
      <c r="I59" s="30">
        <v>10.57</v>
      </c>
      <c r="J59" s="31">
        <f t="shared" si="12"/>
        <v>88.800000000000011</v>
      </c>
      <c r="K59" s="32">
        <f t="shared" si="13"/>
        <v>62.699999999999996</v>
      </c>
      <c r="L59" s="32">
        <f t="shared" si="14"/>
        <v>30.5</v>
      </c>
      <c r="M59" s="32">
        <f t="shared" si="15"/>
        <v>28.8</v>
      </c>
      <c r="N59" s="32">
        <f t="shared" si="16"/>
        <v>51.045000000000016</v>
      </c>
      <c r="O59" s="33">
        <f t="shared" si="17"/>
        <v>261.84500000000003</v>
      </c>
      <c r="P59" s="31" t="str">
        <f t="shared" si="18"/>
        <v>C</v>
      </c>
      <c r="Q59" s="32" t="str">
        <f t="shared" si="19"/>
        <v>D</v>
      </c>
      <c r="R59" s="32" t="str">
        <f t="shared" si="20"/>
        <v>D</v>
      </c>
      <c r="S59" s="32" t="str">
        <f t="shared" si="21"/>
        <v>D</v>
      </c>
      <c r="T59" s="32" t="str">
        <f t="shared" si="22"/>
        <v>C</v>
      </c>
      <c r="U59" s="33" t="str">
        <f t="shared" si="23"/>
        <v>D</v>
      </c>
    </row>
    <row r="60" spans="1:21">
      <c r="A60" s="25">
        <v>58</v>
      </c>
      <c r="B60" s="26" t="s">
        <v>45</v>
      </c>
      <c r="C60" s="27">
        <v>36969</v>
      </c>
      <c r="D60" s="46" t="s">
        <v>51</v>
      </c>
      <c r="E60" s="28">
        <v>181</v>
      </c>
      <c r="F60" s="29">
        <v>306</v>
      </c>
      <c r="G60" s="30">
        <v>16</v>
      </c>
      <c r="H60" s="29">
        <v>232</v>
      </c>
      <c r="I60" s="30">
        <v>10.96</v>
      </c>
      <c r="J60" s="31">
        <f t="shared" si="12"/>
        <v>61.050000000000004</v>
      </c>
      <c r="K60" s="32">
        <f t="shared" si="13"/>
        <v>85.5</v>
      </c>
      <c r="L60" s="32">
        <f t="shared" si="14"/>
        <v>32.330000000000005</v>
      </c>
      <c r="M60" s="32">
        <f t="shared" si="15"/>
        <v>43.2</v>
      </c>
      <c r="N60" s="32">
        <f t="shared" si="16"/>
        <v>34.859999999999992</v>
      </c>
      <c r="O60" s="33">
        <f t="shared" si="17"/>
        <v>256.94000000000005</v>
      </c>
      <c r="P60" s="31" t="str">
        <f t="shared" si="18"/>
        <v>D</v>
      </c>
      <c r="Q60" s="32" t="str">
        <f t="shared" si="19"/>
        <v>C</v>
      </c>
      <c r="R60" s="32" t="str">
        <f t="shared" si="20"/>
        <v>D</v>
      </c>
      <c r="S60" s="32" t="str">
        <f t="shared" si="21"/>
        <v>D</v>
      </c>
      <c r="T60" s="32" t="str">
        <f t="shared" si="22"/>
        <v>D</v>
      </c>
      <c r="U60" s="33" t="str">
        <f t="shared" si="23"/>
        <v>D</v>
      </c>
    </row>
    <row r="61" spans="1:21">
      <c r="A61" s="25">
        <v>59</v>
      </c>
      <c r="B61" s="26" t="s">
        <v>126</v>
      </c>
      <c r="C61" s="27">
        <v>37141</v>
      </c>
      <c r="D61" s="46" t="s">
        <v>135</v>
      </c>
      <c r="E61" s="28">
        <v>175</v>
      </c>
      <c r="F61" s="29">
        <v>302</v>
      </c>
      <c r="G61" s="30">
        <v>15</v>
      </c>
      <c r="H61" s="29">
        <v>249</v>
      </c>
      <c r="I61" s="30">
        <v>10.199999999999999</v>
      </c>
      <c r="J61" s="31">
        <f t="shared" si="12"/>
        <v>27.75</v>
      </c>
      <c r="K61" s="32">
        <f t="shared" si="13"/>
        <v>74.099999999999994</v>
      </c>
      <c r="L61" s="32">
        <f t="shared" si="14"/>
        <v>26.230000000000004</v>
      </c>
      <c r="M61" s="32">
        <f t="shared" si="15"/>
        <v>58.5</v>
      </c>
      <c r="N61" s="32">
        <f t="shared" si="16"/>
        <v>66.400000000000063</v>
      </c>
      <c r="O61" s="33">
        <f t="shared" si="17"/>
        <v>252.98000000000005</v>
      </c>
      <c r="P61" s="31" t="str">
        <f t="shared" si="18"/>
        <v>D</v>
      </c>
      <c r="Q61" s="32" t="str">
        <f t="shared" si="19"/>
        <v>D</v>
      </c>
      <c r="R61" s="32" t="str">
        <f t="shared" si="20"/>
        <v>D</v>
      </c>
      <c r="S61" s="32" t="str">
        <f t="shared" si="21"/>
        <v>C</v>
      </c>
      <c r="T61" s="32" t="str">
        <f t="shared" si="22"/>
        <v>B</v>
      </c>
      <c r="U61" s="33" t="str">
        <f t="shared" si="23"/>
        <v>D</v>
      </c>
    </row>
    <row r="62" spans="1:21">
      <c r="A62" s="25">
        <v>60</v>
      </c>
      <c r="B62" s="26" t="s">
        <v>100</v>
      </c>
      <c r="C62" s="27">
        <v>36898</v>
      </c>
      <c r="D62" s="46" t="s">
        <v>112</v>
      </c>
      <c r="E62" s="28">
        <v>175</v>
      </c>
      <c r="F62" s="29">
        <v>300</v>
      </c>
      <c r="G62" s="30">
        <v>17.399999999999999</v>
      </c>
      <c r="H62" s="29">
        <v>250</v>
      </c>
      <c r="I62" s="30">
        <v>10.6</v>
      </c>
      <c r="J62" s="31">
        <f t="shared" si="12"/>
        <v>27.75</v>
      </c>
      <c r="K62" s="32">
        <f t="shared" si="13"/>
        <v>68.399999999999991</v>
      </c>
      <c r="L62" s="32">
        <f t="shared" si="14"/>
        <v>40.86999999999999</v>
      </c>
      <c r="M62" s="32">
        <f t="shared" si="15"/>
        <v>59.4</v>
      </c>
      <c r="N62" s="32">
        <f t="shared" si="16"/>
        <v>49.800000000000047</v>
      </c>
      <c r="O62" s="33">
        <f t="shared" si="17"/>
        <v>246.22000000000003</v>
      </c>
      <c r="P62" s="31" t="str">
        <f t="shared" si="18"/>
        <v>D</v>
      </c>
      <c r="Q62" s="32" t="str">
        <f t="shared" si="19"/>
        <v>D</v>
      </c>
      <c r="R62" s="32" t="str">
        <f t="shared" si="20"/>
        <v>D</v>
      </c>
      <c r="S62" s="32" t="str">
        <f t="shared" si="21"/>
        <v>C</v>
      </c>
      <c r="T62" s="32" t="str">
        <f t="shared" si="22"/>
        <v>D</v>
      </c>
      <c r="U62" s="33" t="str">
        <f t="shared" si="23"/>
        <v>D</v>
      </c>
    </row>
    <row r="63" spans="1:21">
      <c r="A63" s="25">
        <v>61</v>
      </c>
      <c r="B63" s="26" t="s">
        <v>133</v>
      </c>
      <c r="C63" s="27">
        <v>37156</v>
      </c>
      <c r="D63" s="46" t="s">
        <v>135</v>
      </c>
      <c r="E63" s="28">
        <v>189</v>
      </c>
      <c r="F63" s="29">
        <v>298</v>
      </c>
      <c r="G63" s="30">
        <v>14.3</v>
      </c>
      <c r="H63" s="29">
        <v>224</v>
      </c>
      <c r="I63" s="30">
        <v>11.4</v>
      </c>
      <c r="J63" s="31">
        <f t="shared" si="12"/>
        <v>105.44999999999999</v>
      </c>
      <c r="K63" s="32">
        <f t="shared" si="13"/>
        <v>62.699999999999996</v>
      </c>
      <c r="L63" s="32">
        <f t="shared" si="14"/>
        <v>21.960000000000008</v>
      </c>
      <c r="M63" s="32">
        <f t="shared" si="15"/>
        <v>36</v>
      </c>
      <c r="N63" s="32">
        <f t="shared" si="16"/>
        <v>16.600000000000016</v>
      </c>
      <c r="O63" s="33">
        <f t="shared" si="17"/>
        <v>242.71</v>
      </c>
      <c r="P63" s="31" t="str">
        <f t="shared" si="18"/>
        <v>B</v>
      </c>
      <c r="Q63" s="32" t="str">
        <f t="shared" si="19"/>
        <v>D</v>
      </c>
      <c r="R63" s="32" t="str">
        <f t="shared" si="20"/>
        <v>D</v>
      </c>
      <c r="S63" s="32" t="str">
        <f t="shared" si="21"/>
        <v>D</v>
      </c>
      <c r="T63" s="32" t="str">
        <f t="shared" si="22"/>
        <v>D</v>
      </c>
      <c r="U63" s="33" t="str">
        <f t="shared" si="23"/>
        <v>D</v>
      </c>
    </row>
    <row r="64" spans="1:21">
      <c r="A64" s="25">
        <v>62</v>
      </c>
      <c r="B64" s="26" t="s">
        <v>6</v>
      </c>
      <c r="C64" s="27">
        <v>37005</v>
      </c>
      <c r="D64" s="46" t="s">
        <v>20</v>
      </c>
      <c r="E64" s="28">
        <v>188</v>
      </c>
      <c r="F64" s="29">
        <v>308</v>
      </c>
      <c r="G64" s="30">
        <v>12.8</v>
      </c>
      <c r="H64" s="29">
        <v>220</v>
      </c>
      <c r="I64" s="30">
        <v>11.67</v>
      </c>
      <c r="J64" s="31">
        <f t="shared" si="12"/>
        <v>99.9</v>
      </c>
      <c r="K64" s="32">
        <f t="shared" si="13"/>
        <v>91.199999999999989</v>
      </c>
      <c r="L64" s="32">
        <f t="shared" si="14"/>
        <v>12.810000000000008</v>
      </c>
      <c r="M64" s="32">
        <f t="shared" si="15"/>
        <v>32.4</v>
      </c>
      <c r="N64" s="32">
        <f t="shared" si="16"/>
        <v>5.3950000000000324</v>
      </c>
      <c r="O64" s="33">
        <f t="shared" si="17"/>
        <v>241.70500000000004</v>
      </c>
      <c r="P64" s="31" t="str">
        <f t="shared" si="18"/>
        <v>B</v>
      </c>
      <c r="Q64" s="32" t="str">
        <f t="shared" si="19"/>
        <v>B</v>
      </c>
      <c r="R64" s="32" t="str">
        <f t="shared" si="20"/>
        <v>D</v>
      </c>
      <c r="S64" s="32" t="str">
        <f t="shared" si="21"/>
        <v>D</v>
      </c>
      <c r="T64" s="32" t="str">
        <f t="shared" si="22"/>
        <v>D</v>
      </c>
      <c r="U64" s="33" t="str">
        <f t="shared" si="23"/>
        <v>D</v>
      </c>
    </row>
    <row r="65" spans="1:21">
      <c r="A65" s="25">
        <v>63</v>
      </c>
      <c r="B65" s="26" t="s">
        <v>30</v>
      </c>
      <c r="C65" s="27"/>
      <c r="D65" s="46" t="s">
        <v>21</v>
      </c>
      <c r="E65" s="28">
        <v>182</v>
      </c>
      <c r="F65" s="29">
        <v>292</v>
      </c>
      <c r="G65" s="30">
        <v>19</v>
      </c>
      <c r="H65" s="29">
        <v>224</v>
      </c>
      <c r="I65" s="30">
        <v>10.8</v>
      </c>
      <c r="J65" s="31">
        <f t="shared" si="12"/>
        <v>66.600000000000009</v>
      </c>
      <c r="K65" s="32">
        <f t="shared" si="13"/>
        <v>45.599999999999994</v>
      </c>
      <c r="L65" s="32">
        <f t="shared" si="14"/>
        <v>50.63</v>
      </c>
      <c r="M65" s="32">
        <f t="shared" si="15"/>
        <v>36</v>
      </c>
      <c r="N65" s="32">
        <f t="shared" si="16"/>
        <v>41.5</v>
      </c>
      <c r="O65" s="33">
        <f t="shared" si="17"/>
        <v>240.33</v>
      </c>
      <c r="P65" s="31" t="str">
        <f t="shared" si="18"/>
        <v>D</v>
      </c>
      <c r="Q65" s="32" t="str">
        <f t="shared" si="19"/>
        <v>D</v>
      </c>
      <c r="R65" s="32" t="str">
        <f t="shared" si="20"/>
        <v>C</v>
      </c>
      <c r="S65" s="32" t="str">
        <f t="shared" si="21"/>
        <v>D</v>
      </c>
      <c r="T65" s="32" t="str">
        <f t="shared" si="22"/>
        <v>D</v>
      </c>
      <c r="U65" s="33" t="str">
        <f t="shared" si="23"/>
        <v>D</v>
      </c>
    </row>
    <row r="66" spans="1:21">
      <c r="A66" s="25">
        <v>64</v>
      </c>
      <c r="B66" s="26" t="s">
        <v>30</v>
      </c>
      <c r="C66" s="27">
        <v>36928</v>
      </c>
      <c r="D66" s="46" t="s">
        <v>86</v>
      </c>
      <c r="E66" s="28">
        <v>185</v>
      </c>
      <c r="F66" s="29">
        <v>308</v>
      </c>
      <c r="G66" s="30">
        <v>11.7</v>
      </c>
      <c r="H66" s="29">
        <v>237</v>
      </c>
      <c r="I66" s="30">
        <v>11.58</v>
      </c>
      <c r="J66" s="31">
        <f t="shared" si="12"/>
        <v>83.25</v>
      </c>
      <c r="K66" s="32">
        <f t="shared" si="13"/>
        <v>91.199999999999989</v>
      </c>
      <c r="L66" s="32">
        <f t="shared" si="14"/>
        <v>6.1</v>
      </c>
      <c r="M66" s="32">
        <f t="shared" si="15"/>
        <v>47.7</v>
      </c>
      <c r="N66" s="32">
        <f t="shared" si="16"/>
        <v>9.1300000000000274</v>
      </c>
      <c r="O66" s="33">
        <f t="shared" si="17"/>
        <v>237.38000000000002</v>
      </c>
      <c r="P66" s="31" t="str">
        <f t="shared" si="18"/>
        <v>C</v>
      </c>
      <c r="Q66" s="32" t="str">
        <f t="shared" si="19"/>
        <v>B</v>
      </c>
      <c r="R66" s="32" t="str">
        <f t="shared" si="20"/>
        <v>D</v>
      </c>
      <c r="S66" s="32" t="str">
        <f t="shared" si="21"/>
        <v>D</v>
      </c>
      <c r="T66" s="32" t="str">
        <f t="shared" si="22"/>
        <v>D</v>
      </c>
      <c r="U66" s="33" t="str">
        <f t="shared" si="23"/>
        <v>D</v>
      </c>
    </row>
    <row r="67" spans="1:21">
      <c r="A67" s="25">
        <v>65</v>
      </c>
      <c r="B67" s="26" t="s">
        <v>54</v>
      </c>
      <c r="C67" s="27">
        <v>37274</v>
      </c>
      <c r="D67" s="46" t="s">
        <v>62</v>
      </c>
      <c r="E67" s="28">
        <v>182</v>
      </c>
      <c r="F67" s="29">
        <v>294</v>
      </c>
      <c r="G67" s="30">
        <v>16.5</v>
      </c>
      <c r="H67" s="29">
        <v>230</v>
      </c>
      <c r="I67" s="30">
        <v>10.9</v>
      </c>
      <c r="J67" s="31">
        <f t="shared" ref="J67:J98" si="24">MAX(0,(E67-170)*3.7*1.5)</f>
        <v>66.600000000000009</v>
      </c>
      <c r="K67" s="32">
        <f t="shared" ref="K67:K98" si="25">MAX(0,(F67-276)*1.9*1.5)</f>
        <v>51.3</v>
      </c>
      <c r="L67" s="32">
        <f t="shared" ref="L67:L98" si="26">MAX(0,(G67-10.7)*6.1)</f>
        <v>35.380000000000003</v>
      </c>
      <c r="M67" s="32">
        <f t="shared" ref="M67:M98" si="27">+MAX(0,(H67-184)*0.9)</f>
        <v>41.4</v>
      </c>
      <c r="N67" s="32">
        <f t="shared" ref="N67:N77" si="28">MAX(0,(11.8-I67)*41.5)</f>
        <v>37.350000000000016</v>
      </c>
      <c r="O67" s="33">
        <f t="shared" ref="O67:O98" si="29">+SUM(J67:N67)</f>
        <v>232.03000000000003</v>
      </c>
      <c r="P67" s="31" t="str">
        <f t="shared" ref="P67:P98" si="30">IF(J67&gt;=1.5*75,"A",IF(J67&gt;=1.5*60,"B",IF(J67&gt;=1.5*50,"C","D")))</f>
        <v>D</v>
      </c>
      <c r="Q67" s="32" t="str">
        <f t="shared" ref="Q67:Q98" si="31">IF(K67&gt;=1.5*75,"A",IF(K67&gt;=1.5*60,"B",IF(K67&gt;=1.5*50,"C","D")))</f>
        <v>D</v>
      </c>
      <c r="R67" s="32" t="str">
        <f t="shared" ref="R67:R98" si="32">IF(L67&gt;=75,"A",IF(L67&gt;=60,"B",IF(L67&gt;=50,"C","D")))</f>
        <v>D</v>
      </c>
      <c r="S67" s="32" t="str">
        <f t="shared" ref="S67:S98" si="33">IF(M67&gt;=75,"A",IF(M67&gt;=60,"B",IF(M67&gt;=50,"C","D")))</f>
        <v>D</v>
      </c>
      <c r="T67" s="32" t="str">
        <f t="shared" ref="T67:T98" si="34">IF(N67&gt;=75,"A",IF(N67&gt;=60,"B",IF(N67&gt;=50,"C","D")))</f>
        <v>D</v>
      </c>
      <c r="U67" s="33" t="str">
        <f t="shared" ref="U67:U98" si="35">+IF(O67&gt;=(1.5+1.5+1+1+1)*75,"A",IF(O67&gt;=(1.5+1.5+1+1+1)*60,"B",IF(O67&gt;=(1.5+1.5+1+1+1)*50,"C","D")))</f>
        <v>D</v>
      </c>
    </row>
    <row r="68" spans="1:21">
      <c r="A68" s="25">
        <v>66</v>
      </c>
      <c r="B68" s="26" t="s">
        <v>129</v>
      </c>
      <c r="C68" s="27">
        <v>37369</v>
      </c>
      <c r="D68" s="46" t="s">
        <v>135</v>
      </c>
      <c r="E68" s="28">
        <v>179</v>
      </c>
      <c r="F68" s="29">
        <v>298</v>
      </c>
      <c r="G68" s="30">
        <v>14.7</v>
      </c>
      <c r="H68" s="29">
        <v>242</v>
      </c>
      <c r="I68" s="30">
        <v>10.8</v>
      </c>
      <c r="J68" s="31">
        <f t="shared" si="24"/>
        <v>49.95</v>
      </c>
      <c r="K68" s="32">
        <f t="shared" si="25"/>
        <v>62.699999999999996</v>
      </c>
      <c r="L68" s="32">
        <f t="shared" si="26"/>
        <v>24.4</v>
      </c>
      <c r="M68" s="32">
        <f t="shared" si="27"/>
        <v>52.2</v>
      </c>
      <c r="N68" s="32">
        <f t="shared" si="28"/>
        <v>41.5</v>
      </c>
      <c r="O68" s="33">
        <f t="shared" si="29"/>
        <v>230.75</v>
      </c>
      <c r="P68" s="31" t="str">
        <f t="shared" si="30"/>
        <v>D</v>
      </c>
      <c r="Q68" s="32" t="str">
        <f t="shared" si="31"/>
        <v>D</v>
      </c>
      <c r="R68" s="32" t="str">
        <f t="shared" si="32"/>
        <v>D</v>
      </c>
      <c r="S68" s="32" t="str">
        <f t="shared" si="33"/>
        <v>C</v>
      </c>
      <c r="T68" s="32" t="str">
        <f t="shared" si="34"/>
        <v>D</v>
      </c>
      <c r="U68" s="33" t="str">
        <f t="shared" si="35"/>
        <v>D</v>
      </c>
    </row>
    <row r="69" spans="1:21">
      <c r="A69" s="25">
        <v>67</v>
      </c>
      <c r="B69" s="26" t="s">
        <v>104</v>
      </c>
      <c r="C69" s="27">
        <v>37828</v>
      </c>
      <c r="D69" s="46" t="s">
        <v>112</v>
      </c>
      <c r="E69" s="28">
        <v>179</v>
      </c>
      <c r="F69" s="29">
        <v>298</v>
      </c>
      <c r="G69" s="30">
        <v>17.399999999999999</v>
      </c>
      <c r="H69" s="29">
        <v>226</v>
      </c>
      <c r="I69" s="30">
        <v>10.9</v>
      </c>
      <c r="J69" s="31">
        <f t="shared" si="24"/>
        <v>49.95</v>
      </c>
      <c r="K69" s="32">
        <f t="shared" si="25"/>
        <v>62.699999999999996</v>
      </c>
      <c r="L69" s="32">
        <f t="shared" si="26"/>
        <v>40.86999999999999</v>
      </c>
      <c r="M69" s="32">
        <f t="shared" si="27"/>
        <v>37.800000000000004</v>
      </c>
      <c r="N69" s="32">
        <f t="shared" si="28"/>
        <v>37.350000000000016</v>
      </c>
      <c r="O69" s="33">
        <f t="shared" si="29"/>
        <v>228.67000000000002</v>
      </c>
      <c r="P69" s="31" t="str">
        <f t="shared" si="30"/>
        <v>D</v>
      </c>
      <c r="Q69" s="32" t="str">
        <f t="shared" si="31"/>
        <v>D</v>
      </c>
      <c r="R69" s="32" t="str">
        <f t="shared" si="32"/>
        <v>D</v>
      </c>
      <c r="S69" s="32" t="str">
        <f t="shared" si="33"/>
        <v>D</v>
      </c>
      <c r="T69" s="32" t="str">
        <f t="shared" si="34"/>
        <v>D</v>
      </c>
      <c r="U69" s="33" t="str">
        <f t="shared" si="35"/>
        <v>D</v>
      </c>
    </row>
    <row r="70" spans="1:21">
      <c r="A70" s="25">
        <v>68</v>
      </c>
      <c r="B70" s="26" t="s">
        <v>38</v>
      </c>
      <c r="C70" s="27">
        <v>37340</v>
      </c>
      <c r="D70" s="46" t="s">
        <v>44</v>
      </c>
      <c r="E70" s="28">
        <v>183</v>
      </c>
      <c r="F70" s="29">
        <v>298</v>
      </c>
      <c r="G70" s="30">
        <v>16.399999999999999</v>
      </c>
      <c r="H70" s="29">
        <v>228</v>
      </c>
      <c r="I70" s="30">
        <v>11.35</v>
      </c>
      <c r="J70" s="31">
        <f t="shared" si="24"/>
        <v>72.150000000000006</v>
      </c>
      <c r="K70" s="32">
        <f t="shared" si="25"/>
        <v>62.699999999999996</v>
      </c>
      <c r="L70" s="32">
        <f t="shared" si="26"/>
        <v>34.769999999999996</v>
      </c>
      <c r="M70" s="32">
        <f t="shared" si="27"/>
        <v>39.6</v>
      </c>
      <c r="N70" s="32">
        <f t="shared" si="28"/>
        <v>18.675000000000043</v>
      </c>
      <c r="O70" s="33">
        <f t="shared" si="29"/>
        <v>227.89500000000004</v>
      </c>
      <c r="P70" s="31" t="str">
        <f t="shared" si="30"/>
        <v>D</v>
      </c>
      <c r="Q70" s="32" t="str">
        <f t="shared" si="31"/>
        <v>D</v>
      </c>
      <c r="R70" s="32" t="str">
        <f t="shared" si="32"/>
        <v>D</v>
      </c>
      <c r="S70" s="32" t="str">
        <f t="shared" si="33"/>
        <v>D</v>
      </c>
      <c r="T70" s="32" t="str">
        <f t="shared" si="34"/>
        <v>D</v>
      </c>
      <c r="U70" s="33" t="str">
        <f t="shared" si="35"/>
        <v>D</v>
      </c>
    </row>
    <row r="71" spans="1:21">
      <c r="A71" s="25">
        <v>69</v>
      </c>
      <c r="B71" s="26" t="s">
        <v>53</v>
      </c>
      <c r="C71" s="27">
        <v>36977</v>
      </c>
      <c r="D71" s="46" t="s">
        <v>62</v>
      </c>
      <c r="E71" s="28">
        <v>185</v>
      </c>
      <c r="F71" s="29">
        <v>294</v>
      </c>
      <c r="G71" s="30">
        <v>15.3</v>
      </c>
      <c r="H71" s="29">
        <v>215</v>
      </c>
      <c r="I71" s="30">
        <v>10.9</v>
      </c>
      <c r="J71" s="31">
        <f t="shared" si="24"/>
        <v>83.25</v>
      </c>
      <c r="K71" s="32">
        <f t="shared" si="25"/>
        <v>51.3</v>
      </c>
      <c r="L71" s="32">
        <f t="shared" si="26"/>
        <v>28.060000000000006</v>
      </c>
      <c r="M71" s="32">
        <f t="shared" si="27"/>
        <v>27.900000000000002</v>
      </c>
      <c r="N71" s="32">
        <f t="shared" si="28"/>
        <v>37.350000000000016</v>
      </c>
      <c r="O71" s="33">
        <f t="shared" si="29"/>
        <v>227.86000000000004</v>
      </c>
      <c r="P71" s="31" t="str">
        <f t="shared" si="30"/>
        <v>C</v>
      </c>
      <c r="Q71" s="32" t="str">
        <f t="shared" si="31"/>
        <v>D</v>
      </c>
      <c r="R71" s="32" t="str">
        <f t="shared" si="32"/>
        <v>D</v>
      </c>
      <c r="S71" s="32" t="str">
        <f t="shared" si="33"/>
        <v>D</v>
      </c>
      <c r="T71" s="32" t="str">
        <f t="shared" si="34"/>
        <v>D</v>
      </c>
      <c r="U71" s="33" t="str">
        <f t="shared" si="35"/>
        <v>D</v>
      </c>
    </row>
    <row r="72" spans="1:21">
      <c r="A72" s="25">
        <v>70</v>
      </c>
      <c r="B72" s="26" t="s">
        <v>110</v>
      </c>
      <c r="C72" s="27">
        <v>37046</v>
      </c>
      <c r="D72" s="46" t="s">
        <v>112</v>
      </c>
      <c r="E72" s="28">
        <v>180</v>
      </c>
      <c r="F72" s="29">
        <v>310</v>
      </c>
      <c r="G72" s="30">
        <v>14</v>
      </c>
      <c r="H72" s="29">
        <v>226</v>
      </c>
      <c r="I72" s="30">
        <v>11.5</v>
      </c>
      <c r="J72" s="31">
        <f t="shared" si="24"/>
        <v>55.5</v>
      </c>
      <c r="K72" s="32">
        <f t="shared" si="25"/>
        <v>96.899999999999991</v>
      </c>
      <c r="L72" s="32">
        <f t="shared" si="26"/>
        <v>20.130000000000003</v>
      </c>
      <c r="M72" s="32">
        <f t="shared" si="27"/>
        <v>37.800000000000004</v>
      </c>
      <c r="N72" s="32">
        <f t="shared" si="28"/>
        <v>12.450000000000029</v>
      </c>
      <c r="O72" s="33">
        <f t="shared" si="29"/>
        <v>222.78</v>
      </c>
      <c r="P72" s="31" t="str">
        <f t="shared" si="30"/>
        <v>D</v>
      </c>
      <c r="Q72" s="32" t="str">
        <f t="shared" si="31"/>
        <v>B</v>
      </c>
      <c r="R72" s="32" t="str">
        <f t="shared" si="32"/>
        <v>D</v>
      </c>
      <c r="S72" s="32" t="str">
        <f t="shared" si="33"/>
        <v>D</v>
      </c>
      <c r="T72" s="32" t="str">
        <f t="shared" si="34"/>
        <v>D</v>
      </c>
      <c r="U72" s="33" t="str">
        <f t="shared" si="35"/>
        <v>D</v>
      </c>
    </row>
    <row r="73" spans="1:21">
      <c r="A73" s="25">
        <v>71</v>
      </c>
      <c r="B73" s="26" t="s">
        <v>64</v>
      </c>
      <c r="C73" s="27">
        <v>37057</v>
      </c>
      <c r="D73" s="46" t="s">
        <v>75</v>
      </c>
      <c r="E73" s="28">
        <v>183</v>
      </c>
      <c r="F73" s="29">
        <v>306</v>
      </c>
      <c r="G73" s="30">
        <v>11.5</v>
      </c>
      <c r="H73" s="29">
        <v>228</v>
      </c>
      <c r="I73" s="30">
        <v>11.31</v>
      </c>
      <c r="J73" s="31">
        <f t="shared" si="24"/>
        <v>72.150000000000006</v>
      </c>
      <c r="K73" s="32">
        <f t="shared" si="25"/>
        <v>85.5</v>
      </c>
      <c r="L73" s="32">
        <f t="shared" si="26"/>
        <v>4.8800000000000043</v>
      </c>
      <c r="M73" s="32">
        <f t="shared" si="27"/>
        <v>39.6</v>
      </c>
      <c r="N73" s="32">
        <f t="shared" si="28"/>
        <v>20.335000000000008</v>
      </c>
      <c r="O73" s="33">
        <f t="shared" si="29"/>
        <v>222.465</v>
      </c>
      <c r="P73" s="31" t="str">
        <f t="shared" si="30"/>
        <v>D</v>
      </c>
      <c r="Q73" s="32" t="str">
        <f t="shared" si="31"/>
        <v>C</v>
      </c>
      <c r="R73" s="32" t="str">
        <f t="shared" si="32"/>
        <v>D</v>
      </c>
      <c r="S73" s="32" t="str">
        <f t="shared" si="33"/>
        <v>D</v>
      </c>
      <c r="T73" s="32" t="str">
        <f t="shared" si="34"/>
        <v>D</v>
      </c>
      <c r="U73" s="33" t="str">
        <f t="shared" si="35"/>
        <v>D</v>
      </c>
    </row>
    <row r="74" spans="1:21">
      <c r="A74" s="25">
        <v>72</v>
      </c>
      <c r="B74" s="26" t="s">
        <v>89</v>
      </c>
      <c r="C74" s="27">
        <v>36928</v>
      </c>
      <c r="D74" s="46" t="s">
        <v>99</v>
      </c>
      <c r="E74" s="28">
        <v>177</v>
      </c>
      <c r="F74" s="29">
        <v>288</v>
      </c>
      <c r="G74" s="30">
        <v>14</v>
      </c>
      <c r="H74" s="29">
        <v>244</v>
      </c>
      <c r="I74" s="30">
        <v>10</v>
      </c>
      <c r="J74" s="31">
        <f t="shared" si="24"/>
        <v>38.85</v>
      </c>
      <c r="K74" s="32">
        <f t="shared" si="25"/>
        <v>34.199999999999996</v>
      </c>
      <c r="L74" s="32">
        <f t="shared" si="26"/>
        <v>20.130000000000003</v>
      </c>
      <c r="M74" s="32">
        <f t="shared" si="27"/>
        <v>54</v>
      </c>
      <c r="N74" s="32">
        <f t="shared" si="28"/>
        <v>74.700000000000031</v>
      </c>
      <c r="O74" s="33">
        <f t="shared" si="29"/>
        <v>221.88000000000005</v>
      </c>
      <c r="P74" s="31" t="str">
        <f t="shared" si="30"/>
        <v>D</v>
      </c>
      <c r="Q74" s="32" t="str">
        <f t="shared" si="31"/>
        <v>D</v>
      </c>
      <c r="R74" s="32" t="str">
        <f t="shared" si="32"/>
        <v>D</v>
      </c>
      <c r="S74" s="32" t="str">
        <f t="shared" si="33"/>
        <v>C</v>
      </c>
      <c r="T74" s="32" t="str">
        <f t="shared" si="34"/>
        <v>B</v>
      </c>
      <c r="U74" s="33" t="str">
        <f t="shared" si="35"/>
        <v>D</v>
      </c>
    </row>
    <row r="75" spans="1:21">
      <c r="A75" s="25">
        <v>73</v>
      </c>
      <c r="B75" s="26" t="s">
        <v>121</v>
      </c>
      <c r="C75" s="27">
        <v>37047</v>
      </c>
      <c r="D75" s="46" t="s">
        <v>125</v>
      </c>
      <c r="E75" s="28">
        <v>189</v>
      </c>
      <c r="F75" s="29">
        <v>302</v>
      </c>
      <c r="G75" s="30">
        <v>13.2</v>
      </c>
      <c r="H75" s="29">
        <v>203</v>
      </c>
      <c r="I75" s="30">
        <v>11.6</v>
      </c>
      <c r="J75" s="31">
        <f t="shared" si="24"/>
        <v>105.44999999999999</v>
      </c>
      <c r="K75" s="32">
        <f t="shared" si="25"/>
        <v>74.099999999999994</v>
      </c>
      <c r="L75" s="32">
        <f t="shared" si="26"/>
        <v>15.25</v>
      </c>
      <c r="M75" s="32">
        <f t="shared" si="27"/>
        <v>17.100000000000001</v>
      </c>
      <c r="N75" s="32">
        <f t="shared" si="28"/>
        <v>8.3000000000000433</v>
      </c>
      <c r="O75" s="33">
        <f t="shared" si="29"/>
        <v>220.20000000000002</v>
      </c>
      <c r="P75" s="31" t="str">
        <f t="shared" si="30"/>
        <v>B</v>
      </c>
      <c r="Q75" s="32" t="str">
        <f t="shared" si="31"/>
        <v>D</v>
      </c>
      <c r="R75" s="32" t="str">
        <f t="shared" si="32"/>
        <v>D</v>
      </c>
      <c r="S75" s="32" t="str">
        <f t="shared" si="33"/>
        <v>D</v>
      </c>
      <c r="T75" s="32" t="str">
        <f t="shared" si="34"/>
        <v>D</v>
      </c>
      <c r="U75" s="33" t="str">
        <f t="shared" si="35"/>
        <v>D</v>
      </c>
    </row>
    <row r="76" spans="1:21">
      <c r="A76" s="25">
        <v>74</v>
      </c>
      <c r="B76" s="26" t="s">
        <v>170</v>
      </c>
      <c r="C76" s="27">
        <v>37140</v>
      </c>
      <c r="D76" s="46" t="s">
        <v>161</v>
      </c>
      <c r="E76" s="28">
        <v>176</v>
      </c>
      <c r="F76" s="29">
        <v>298</v>
      </c>
      <c r="G76" s="30">
        <v>20.3</v>
      </c>
      <c r="H76" s="29">
        <v>224</v>
      </c>
      <c r="I76" s="30">
        <v>11.09</v>
      </c>
      <c r="J76" s="31">
        <f t="shared" si="24"/>
        <v>33.300000000000004</v>
      </c>
      <c r="K76" s="32">
        <f t="shared" si="25"/>
        <v>62.699999999999996</v>
      </c>
      <c r="L76" s="32">
        <f t="shared" si="26"/>
        <v>58.56</v>
      </c>
      <c r="M76" s="32">
        <f t="shared" si="27"/>
        <v>36</v>
      </c>
      <c r="N76" s="32">
        <f t="shared" si="28"/>
        <v>29.465000000000035</v>
      </c>
      <c r="O76" s="33">
        <f t="shared" si="29"/>
        <v>220.02500000000003</v>
      </c>
      <c r="P76" s="31" t="str">
        <f t="shared" si="30"/>
        <v>D</v>
      </c>
      <c r="Q76" s="32" t="str">
        <f t="shared" si="31"/>
        <v>D</v>
      </c>
      <c r="R76" s="32" t="str">
        <f t="shared" si="32"/>
        <v>C</v>
      </c>
      <c r="S76" s="32" t="str">
        <f t="shared" si="33"/>
        <v>D</v>
      </c>
      <c r="T76" s="32" t="str">
        <f t="shared" si="34"/>
        <v>D</v>
      </c>
      <c r="U76" s="33" t="str">
        <f t="shared" si="35"/>
        <v>D</v>
      </c>
    </row>
    <row r="77" spans="1:21">
      <c r="A77" s="25">
        <v>75</v>
      </c>
      <c r="B77" s="26" t="s">
        <v>159</v>
      </c>
      <c r="C77" s="27">
        <v>37309</v>
      </c>
      <c r="D77" s="46" t="s">
        <v>160</v>
      </c>
      <c r="E77" s="28">
        <v>193</v>
      </c>
      <c r="F77" s="29">
        <v>306</v>
      </c>
      <c r="G77" s="30">
        <v>9.1</v>
      </c>
      <c r="H77" s="29">
        <v>190</v>
      </c>
      <c r="I77" s="30">
        <v>12.6</v>
      </c>
      <c r="J77" s="31">
        <f t="shared" si="24"/>
        <v>127.65</v>
      </c>
      <c r="K77" s="32">
        <f t="shared" si="25"/>
        <v>85.5</v>
      </c>
      <c r="L77" s="32">
        <f t="shared" si="26"/>
        <v>0</v>
      </c>
      <c r="M77" s="32">
        <f t="shared" si="27"/>
        <v>5.4</v>
      </c>
      <c r="N77" s="32">
        <f t="shared" si="28"/>
        <v>0</v>
      </c>
      <c r="O77" s="33">
        <f t="shared" si="29"/>
        <v>218.55</v>
      </c>
      <c r="P77" s="31" t="str">
        <f t="shared" si="30"/>
        <v>A</v>
      </c>
      <c r="Q77" s="32" t="str">
        <f t="shared" si="31"/>
        <v>C</v>
      </c>
      <c r="R77" s="32" t="str">
        <f t="shared" si="32"/>
        <v>D</v>
      </c>
      <c r="S77" s="32" t="str">
        <f t="shared" si="33"/>
        <v>D</v>
      </c>
      <c r="T77" s="32" t="str">
        <f t="shared" si="34"/>
        <v>D</v>
      </c>
      <c r="U77" s="33" t="str">
        <f t="shared" si="35"/>
        <v>D</v>
      </c>
    </row>
    <row r="78" spans="1:21">
      <c r="A78" s="25">
        <v>76</v>
      </c>
      <c r="B78" s="26" t="s">
        <v>56</v>
      </c>
      <c r="C78" s="27">
        <v>36998</v>
      </c>
      <c r="D78" s="46" t="s">
        <v>62</v>
      </c>
      <c r="E78" s="28">
        <v>192</v>
      </c>
      <c r="F78" s="29">
        <v>298</v>
      </c>
      <c r="G78" s="30">
        <v>16.100000000000001</v>
      </c>
      <c r="H78" s="29"/>
      <c r="I78" s="30"/>
      <c r="J78" s="31">
        <f t="shared" si="24"/>
        <v>122.10000000000001</v>
      </c>
      <c r="K78" s="32">
        <f t="shared" si="25"/>
        <v>62.699999999999996</v>
      </c>
      <c r="L78" s="32">
        <f t="shared" si="26"/>
        <v>32.940000000000012</v>
      </c>
      <c r="M78" s="32">
        <f t="shared" si="27"/>
        <v>0</v>
      </c>
      <c r="N78" s="32">
        <v>0</v>
      </c>
      <c r="O78" s="33">
        <f t="shared" si="29"/>
        <v>217.74</v>
      </c>
      <c r="P78" s="31" t="str">
        <f t="shared" si="30"/>
        <v>A</v>
      </c>
      <c r="Q78" s="32" t="str">
        <f t="shared" si="31"/>
        <v>D</v>
      </c>
      <c r="R78" s="32" t="str">
        <f t="shared" si="32"/>
        <v>D</v>
      </c>
      <c r="S78" s="32" t="str">
        <f t="shared" si="33"/>
        <v>D</v>
      </c>
      <c r="T78" s="32" t="str">
        <f t="shared" si="34"/>
        <v>D</v>
      </c>
      <c r="U78" s="33" t="str">
        <f t="shared" si="35"/>
        <v>D</v>
      </c>
    </row>
    <row r="79" spans="1:21">
      <c r="A79" s="25">
        <v>77</v>
      </c>
      <c r="B79" s="26" t="s">
        <v>111</v>
      </c>
      <c r="C79" s="27">
        <v>37670</v>
      </c>
      <c r="D79" s="46" t="s">
        <v>112</v>
      </c>
      <c r="E79" s="28">
        <v>178</v>
      </c>
      <c r="F79" s="29">
        <v>296</v>
      </c>
      <c r="G79" s="30">
        <v>16.8</v>
      </c>
      <c r="H79" s="29">
        <v>221</v>
      </c>
      <c r="I79" s="30">
        <v>10.7</v>
      </c>
      <c r="J79" s="31">
        <f t="shared" si="24"/>
        <v>44.400000000000006</v>
      </c>
      <c r="K79" s="32">
        <f t="shared" si="25"/>
        <v>57</v>
      </c>
      <c r="L79" s="32">
        <f t="shared" si="26"/>
        <v>37.210000000000008</v>
      </c>
      <c r="M79" s="32">
        <f t="shared" si="27"/>
        <v>33.300000000000004</v>
      </c>
      <c r="N79" s="32">
        <f t="shared" ref="N79:N110" si="36">MAX(0,(11.8-I79)*41.5)</f>
        <v>45.650000000000063</v>
      </c>
      <c r="O79" s="33">
        <f t="shared" si="29"/>
        <v>217.56000000000009</v>
      </c>
      <c r="P79" s="31" t="str">
        <f t="shared" si="30"/>
        <v>D</v>
      </c>
      <c r="Q79" s="32" t="str">
        <f t="shared" si="31"/>
        <v>D</v>
      </c>
      <c r="R79" s="32" t="str">
        <f t="shared" si="32"/>
        <v>D</v>
      </c>
      <c r="S79" s="32" t="str">
        <f t="shared" si="33"/>
        <v>D</v>
      </c>
      <c r="T79" s="32" t="str">
        <f t="shared" si="34"/>
        <v>D</v>
      </c>
      <c r="U79" s="33" t="str">
        <f t="shared" si="35"/>
        <v>D</v>
      </c>
    </row>
    <row r="80" spans="1:21">
      <c r="A80" s="25">
        <v>78</v>
      </c>
      <c r="B80" s="26" t="s">
        <v>88</v>
      </c>
      <c r="C80" s="27">
        <v>36898</v>
      </c>
      <c r="D80" s="46" t="s">
        <v>99</v>
      </c>
      <c r="E80" s="28">
        <v>177</v>
      </c>
      <c r="F80" s="29">
        <v>294</v>
      </c>
      <c r="G80" s="30">
        <v>14.4</v>
      </c>
      <c r="H80" s="29">
        <v>248</v>
      </c>
      <c r="I80" s="30">
        <v>10.7</v>
      </c>
      <c r="J80" s="31">
        <f t="shared" si="24"/>
        <v>38.85</v>
      </c>
      <c r="K80" s="32">
        <f t="shared" si="25"/>
        <v>51.3</v>
      </c>
      <c r="L80" s="32">
        <f t="shared" si="26"/>
        <v>22.570000000000004</v>
      </c>
      <c r="M80" s="32">
        <f t="shared" si="27"/>
        <v>57.6</v>
      </c>
      <c r="N80" s="32">
        <f t="shared" si="36"/>
        <v>45.650000000000063</v>
      </c>
      <c r="O80" s="33">
        <f t="shared" si="29"/>
        <v>215.97000000000008</v>
      </c>
      <c r="P80" s="31" t="str">
        <f t="shared" si="30"/>
        <v>D</v>
      </c>
      <c r="Q80" s="32" t="str">
        <f t="shared" si="31"/>
        <v>D</v>
      </c>
      <c r="R80" s="32" t="str">
        <f t="shared" si="32"/>
        <v>D</v>
      </c>
      <c r="S80" s="32" t="str">
        <f t="shared" si="33"/>
        <v>C</v>
      </c>
      <c r="T80" s="32" t="str">
        <f t="shared" si="34"/>
        <v>D</v>
      </c>
      <c r="U80" s="33" t="str">
        <f t="shared" si="35"/>
        <v>D</v>
      </c>
    </row>
    <row r="81" spans="1:21">
      <c r="A81" s="25">
        <v>79</v>
      </c>
      <c r="B81" s="26" t="s">
        <v>81</v>
      </c>
      <c r="C81" s="27">
        <v>37224</v>
      </c>
      <c r="D81" s="46" t="s">
        <v>86</v>
      </c>
      <c r="E81" s="28">
        <v>185</v>
      </c>
      <c r="F81" s="29">
        <v>302</v>
      </c>
      <c r="G81" s="30">
        <v>15.5</v>
      </c>
      <c r="H81" s="29">
        <v>174</v>
      </c>
      <c r="I81" s="30">
        <v>11.12</v>
      </c>
      <c r="J81" s="31">
        <f t="shared" si="24"/>
        <v>83.25</v>
      </c>
      <c r="K81" s="32">
        <f t="shared" si="25"/>
        <v>74.099999999999994</v>
      </c>
      <c r="L81" s="32">
        <f t="shared" si="26"/>
        <v>29.28</v>
      </c>
      <c r="M81" s="32">
        <f t="shared" si="27"/>
        <v>0</v>
      </c>
      <c r="N81" s="32">
        <f t="shared" si="36"/>
        <v>28.220000000000063</v>
      </c>
      <c r="O81" s="33">
        <f t="shared" si="29"/>
        <v>214.85000000000005</v>
      </c>
      <c r="P81" s="31" t="str">
        <f t="shared" si="30"/>
        <v>C</v>
      </c>
      <c r="Q81" s="32" t="str">
        <f t="shared" si="31"/>
        <v>D</v>
      </c>
      <c r="R81" s="32" t="str">
        <f t="shared" si="32"/>
        <v>D</v>
      </c>
      <c r="S81" s="32" t="str">
        <f t="shared" si="33"/>
        <v>D</v>
      </c>
      <c r="T81" s="32" t="str">
        <f t="shared" si="34"/>
        <v>D</v>
      </c>
      <c r="U81" s="33" t="str">
        <f t="shared" si="35"/>
        <v>D</v>
      </c>
    </row>
    <row r="82" spans="1:21">
      <c r="A82" s="25">
        <v>80</v>
      </c>
      <c r="B82" s="26" t="s">
        <v>103</v>
      </c>
      <c r="C82" s="27">
        <v>36992</v>
      </c>
      <c r="D82" s="46" t="s">
        <v>112</v>
      </c>
      <c r="E82" s="28">
        <v>179</v>
      </c>
      <c r="F82" s="29">
        <v>292</v>
      </c>
      <c r="G82" s="30">
        <v>15.1</v>
      </c>
      <c r="H82" s="29">
        <v>229</v>
      </c>
      <c r="I82" s="30">
        <v>10.6</v>
      </c>
      <c r="J82" s="31">
        <f t="shared" si="24"/>
        <v>49.95</v>
      </c>
      <c r="K82" s="32">
        <f t="shared" si="25"/>
        <v>45.599999999999994</v>
      </c>
      <c r="L82" s="32">
        <f t="shared" si="26"/>
        <v>26.84</v>
      </c>
      <c r="M82" s="32">
        <f t="shared" si="27"/>
        <v>40.5</v>
      </c>
      <c r="N82" s="32">
        <f t="shared" si="36"/>
        <v>49.800000000000047</v>
      </c>
      <c r="O82" s="33">
        <f t="shared" si="29"/>
        <v>212.69000000000003</v>
      </c>
      <c r="P82" s="31" t="str">
        <f t="shared" si="30"/>
        <v>D</v>
      </c>
      <c r="Q82" s="32" t="str">
        <f t="shared" si="31"/>
        <v>D</v>
      </c>
      <c r="R82" s="32" t="str">
        <f t="shared" si="32"/>
        <v>D</v>
      </c>
      <c r="S82" s="32" t="str">
        <f t="shared" si="33"/>
        <v>D</v>
      </c>
      <c r="T82" s="32" t="str">
        <f t="shared" si="34"/>
        <v>D</v>
      </c>
      <c r="U82" s="33" t="str">
        <f t="shared" si="35"/>
        <v>D</v>
      </c>
    </row>
    <row r="83" spans="1:21">
      <c r="A83" s="25">
        <v>81</v>
      </c>
      <c r="B83" s="26" t="s">
        <v>8</v>
      </c>
      <c r="C83" s="27">
        <v>36959</v>
      </c>
      <c r="D83" s="46" t="s">
        <v>20</v>
      </c>
      <c r="E83" s="28">
        <v>183</v>
      </c>
      <c r="F83" s="29">
        <v>294</v>
      </c>
      <c r="G83" s="30">
        <v>15.9</v>
      </c>
      <c r="H83" s="29">
        <v>217</v>
      </c>
      <c r="I83" s="30">
        <v>11.14</v>
      </c>
      <c r="J83" s="31">
        <f t="shared" si="24"/>
        <v>72.150000000000006</v>
      </c>
      <c r="K83" s="32">
        <f t="shared" si="25"/>
        <v>51.3</v>
      </c>
      <c r="L83" s="32">
        <f t="shared" si="26"/>
        <v>31.720000000000006</v>
      </c>
      <c r="M83" s="32">
        <f t="shared" si="27"/>
        <v>29.7</v>
      </c>
      <c r="N83" s="32">
        <f t="shared" si="36"/>
        <v>27.390000000000008</v>
      </c>
      <c r="O83" s="33">
        <f t="shared" si="29"/>
        <v>212.26000000000002</v>
      </c>
      <c r="P83" s="31" t="str">
        <f t="shared" si="30"/>
        <v>D</v>
      </c>
      <c r="Q83" s="32" t="str">
        <f t="shared" si="31"/>
        <v>D</v>
      </c>
      <c r="R83" s="32" t="str">
        <f t="shared" si="32"/>
        <v>D</v>
      </c>
      <c r="S83" s="32" t="str">
        <f t="shared" si="33"/>
        <v>D</v>
      </c>
      <c r="T83" s="32" t="str">
        <f t="shared" si="34"/>
        <v>D</v>
      </c>
      <c r="U83" s="33" t="str">
        <f t="shared" si="35"/>
        <v>D</v>
      </c>
    </row>
    <row r="84" spans="1:21">
      <c r="A84" s="25">
        <v>82</v>
      </c>
      <c r="B84" s="26" t="s">
        <v>97</v>
      </c>
      <c r="C84" s="27">
        <v>37188</v>
      </c>
      <c r="D84" s="46" t="s">
        <v>99</v>
      </c>
      <c r="E84" s="28">
        <v>183</v>
      </c>
      <c r="F84" s="29">
        <v>296</v>
      </c>
      <c r="G84" s="30">
        <v>17.7</v>
      </c>
      <c r="H84" s="29">
        <v>219</v>
      </c>
      <c r="I84" s="30">
        <v>11.6</v>
      </c>
      <c r="J84" s="31">
        <f t="shared" si="24"/>
        <v>72.150000000000006</v>
      </c>
      <c r="K84" s="32">
        <f t="shared" si="25"/>
        <v>57</v>
      </c>
      <c r="L84" s="32">
        <f t="shared" si="26"/>
        <v>42.699999999999996</v>
      </c>
      <c r="M84" s="32">
        <f t="shared" si="27"/>
        <v>31.5</v>
      </c>
      <c r="N84" s="32">
        <f t="shared" si="36"/>
        <v>8.3000000000000433</v>
      </c>
      <c r="O84" s="33">
        <f t="shared" si="29"/>
        <v>211.65000000000003</v>
      </c>
      <c r="P84" s="31" t="str">
        <f t="shared" si="30"/>
        <v>D</v>
      </c>
      <c r="Q84" s="32" t="str">
        <f t="shared" si="31"/>
        <v>D</v>
      </c>
      <c r="R84" s="32" t="str">
        <f t="shared" si="32"/>
        <v>D</v>
      </c>
      <c r="S84" s="32" t="str">
        <f t="shared" si="33"/>
        <v>D</v>
      </c>
      <c r="T84" s="32" t="str">
        <f t="shared" si="34"/>
        <v>D</v>
      </c>
      <c r="U84" s="33" t="str">
        <f t="shared" si="35"/>
        <v>D</v>
      </c>
    </row>
    <row r="85" spans="1:21">
      <c r="A85" s="25">
        <v>83</v>
      </c>
      <c r="B85" s="26" t="s">
        <v>156</v>
      </c>
      <c r="C85" s="27">
        <v>37378</v>
      </c>
      <c r="D85" s="46" t="s">
        <v>160</v>
      </c>
      <c r="E85" s="28">
        <v>184</v>
      </c>
      <c r="F85" s="29">
        <v>298</v>
      </c>
      <c r="G85" s="30">
        <v>15.2</v>
      </c>
      <c r="H85" s="29">
        <v>207</v>
      </c>
      <c r="I85" s="30">
        <v>11.3</v>
      </c>
      <c r="J85" s="31">
        <f t="shared" si="24"/>
        <v>77.7</v>
      </c>
      <c r="K85" s="32">
        <f t="shared" si="25"/>
        <v>62.699999999999996</v>
      </c>
      <c r="L85" s="32">
        <f t="shared" si="26"/>
        <v>27.45</v>
      </c>
      <c r="M85" s="32">
        <f t="shared" si="27"/>
        <v>20.7</v>
      </c>
      <c r="N85" s="32">
        <f t="shared" si="36"/>
        <v>20.75</v>
      </c>
      <c r="O85" s="33">
        <f t="shared" si="29"/>
        <v>209.29999999999998</v>
      </c>
      <c r="P85" s="31" t="str">
        <f t="shared" si="30"/>
        <v>C</v>
      </c>
      <c r="Q85" s="32" t="str">
        <f t="shared" si="31"/>
        <v>D</v>
      </c>
      <c r="R85" s="32" t="str">
        <f t="shared" si="32"/>
        <v>D</v>
      </c>
      <c r="S85" s="32" t="str">
        <f t="shared" si="33"/>
        <v>D</v>
      </c>
      <c r="T85" s="32" t="str">
        <f t="shared" si="34"/>
        <v>D</v>
      </c>
      <c r="U85" s="33" t="str">
        <f t="shared" si="35"/>
        <v>D</v>
      </c>
    </row>
    <row r="86" spans="1:21">
      <c r="A86" s="25">
        <v>84</v>
      </c>
      <c r="B86" s="26" t="s">
        <v>49</v>
      </c>
      <c r="C86" s="27">
        <v>37113</v>
      </c>
      <c r="D86" s="46" t="s">
        <v>51</v>
      </c>
      <c r="E86" s="28">
        <v>185</v>
      </c>
      <c r="F86" s="29">
        <v>300</v>
      </c>
      <c r="G86" s="30">
        <v>14</v>
      </c>
      <c r="H86" s="29">
        <v>221</v>
      </c>
      <c r="I86" s="30">
        <v>11.7</v>
      </c>
      <c r="J86" s="31">
        <f t="shared" si="24"/>
        <v>83.25</v>
      </c>
      <c r="K86" s="32">
        <f t="shared" si="25"/>
        <v>68.399999999999991</v>
      </c>
      <c r="L86" s="32">
        <f t="shared" si="26"/>
        <v>20.130000000000003</v>
      </c>
      <c r="M86" s="32">
        <f t="shared" si="27"/>
        <v>33.300000000000004</v>
      </c>
      <c r="N86" s="32">
        <f t="shared" si="36"/>
        <v>4.150000000000059</v>
      </c>
      <c r="O86" s="33">
        <f t="shared" si="29"/>
        <v>209.23000000000005</v>
      </c>
      <c r="P86" s="31" t="str">
        <f t="shared" si="30"/>
        <v>C</v>
      </c>
      <c r="Q86" s="32" t="str">
        <f t="shared" si="31"/>
        <v>D</v>
      </c>
      <c r="R86" s="32" t="str">
        <f t="shared" si="32"/>
        <v>D</v>
      </c>
      <c r="S86" s="32" t="str">
        <f t="shared" si="33"/>
        <v>D</v>
      </c>
      <c r="T86" s="32" t="str">
        <f t="shared" si="34"/>
        <v>D</v>
      </c>
      <c r="U86" s="33" t="str">
        <f t="shared" si="35"/>
        <v>D</v>
      </c>
    </row>
    <row r="87" spans="1:21">
      <c r="A87" s="25">
        <v>85</v>
      </c>
      <c r="B87" s="26" t="s">
        <v>39</v>
      </c>
      <c r="C87" s="27">
        <v>37434</v>
      </c>
      <c r="D87" s="46" t="s">
        <v>44</v>
      </c>
      <c r="E87" s="28">
        <v>181</v>
      </c>
      <c r="F87" s="29">
        <v>306</v>
      </c>
      <c r="G87" s="30">
        <v>14.5</v>
      </c>
      <c r="H87" s="29">
        <v>227</v>
      </c>
      <c r="I87" s="30">
        <v>11.86</v>
      </c>
      <c r="J87" s="31">
        <f t="shared" si="24"/>
        <v>61.050000000000004</v>
      </c>
      <c r="K87" s="32">
        <f t="shared" si="25"/>
        <v>85.5</v>
      </c>
      <c r="L87" s="32">
        <f t="shared" si="26"/>
        <v>23.180000000000003</v>
      </c>
      <c r="M87" s="32">
        <f t="shared" si="27"/>
        <v>38.700000000000003</v>
      </c>
      <c r="N87" s="32">
        <f t="shared" si="36"/>
        <v>0</v>
      </c>
      <c r="O87" s="33">
        <f t="shared" si="29"/>
        <v>208.43</v>
      </c>
      <c r="P87" s="31" t="str">
        <f t="shared" si="30"/>
        <v>D</v>
      </c>
      <c r="Q87" s="32" t="str">
        <f t="shared" si="31"/>
        <v>C</v>
      </c>
      <c r="R87" s="32" t="str">
        <f t="shared" si="32"/>
        <v>D</v>
      </c>
      <c r="S87" s="32" t="str">
        <f t="shared" si="33"/>
        <v>D</v>
      </c>
      <c r="T87" s="32" t="str">
        <f t="shared" si="34"/>
        <v>D</v>
      </c>
      <c r="U87" s="33" t="str">
        <f t="shared" si="35"/>
        <v>D</v>
      </c>
    </row>
    <row r="88" spans="1:21">
      <c r="A88" s="25">
        <v>86</v>
      </c>
      <c r="B88" s="26" t="s">
        <v>92</v>
      </c>
      <c r="C88" s="27">
        <v>37218</v>
      </c>
      <c r="D88" s="46" t="s">
        <v>99</v>
      </c>
      <c r="E88" s="28">
        <v>180</v>
      </c>
      <c r="F88" s="29">
        <v>296</v>
      </c>
      <c r="G88" s="30">
        <v>13</v>
      </c>
      <c r="H88" s="29">
        <v>225</v>
      </c>
      <c r="I88" s="30">
        <v>10.8</v>
      </c>
      <c r="J88" s="31">
        <f t="shared" si="24"/>
        <v>55.5</v>
      </c>
      <c r="K88" s="32">
        <f t="shared" si="25"/>
        <v>57</v>
      </c>
      <c r="L88" s="32">
        <f t="shared" si="26"/>
        <v>14.030000000000003</v>
      </c>
      <c r="M88" s="32">
        <f t="shared" si="27"/>
        <v>36.9</v>
      </c>
      <c r="N88" s="32">
        <f t="shared" si="36"/>
        <v>41.5</v>
      </c>
      <c r="O88" s="33">
        <f t="shared" si="29"/>
        <v>204.93</v>
      </c>
      <c r="P88" s="31" t="str">
        <f t="shared" si="30"/>
        <v>D</v>
      </c>
      <c r="Q88" s="32" t="str">
        <f t="shared" si="31"/>
        <v>D</v>
      </c>
      <c r="R88" s="32" t="str">
        <f t="shared" si="32"/>
        <v>D</v>
      </c>
      <c r="S88" s="32" t="str">
        <f t="shared" si="33"/>
        <v>D</v>
      </c>
      <c r="T88" s="32" t="str">
        <f t="shared" si="34"/>
        <v>D</v>
      </c>
      <c r="U88" s="33" t="str">
        <f t="shared" si="35"/>
        <v>D</v>
      </c>
    </row>
    <row r="89" spans="1:21">
      <c r="A89" s="25">
        <v>87</v>
      </c>
      <c r="B89" s="26" t="s">
        <v>2</v>
      </c>
      <c r="C89" s="27">
        <v>37240</v>
      </c>
      <c r="D89" s="46" t="s">
        <v>20</v>
      </c>
      <c r="E89" s="28">
        <v>180</v>
      </c>
      <c r="F89" s="29">
        <v>300</v>
      </c>
      <c r="G89" s="30">
        <v>15.2</v>
      </c>
      <c r="H89" s="29">
        <v>224</v>
      </c>
      <c r="I89" s="30">
        <v>11.41</v>
      </c>
      <c r="J89" s="31">
        <f t="shared" si="24"/>
        <v>55.5</v>
      </c>
      <c r="K89" s="32">
        <f t="shared" si="25"/>
        <v>68.399999999999991</v>
      </c>
      <c r="L89" s="32">
        <f t="shared" si="26"/>
        <v>27.45</v>
      </c>
      <c r="M89" s="32">
        <f t="shared" si="27"/>
        <v>36</v>
      </c>
      <c r="N89" s="32">
        <f t="shared" si="36"/>
        <v>16.185000000000024</v>
      </c>
      <c r="O89" s="33">
        <f t="shared" si="29"/>
        <v>203.53500000000003</v>
      </c>
      <c r="P89" s="31" t="str">
        <f t="shared" si="30"/>
        <v>D</v>
      </c>
      <c r="Q89" s="32" t="str">
        <f t="shared" si="31"/>
        <v>D</v>
      </c>
      <c r="R89" s="32" t="str">
        <f t="shared" si="32"/>
        <v>D</v>
      </c>
      <c r="S89" s="32" t="str">
        <f t="shared" si="33"/>
        <v>D</v>
      </c>
      <c r="T89" s="32" t="str">
        <f t="shared" si="34"/>
        <v>D</v>
      </c>
      <c r="U89" s="33" t="str">
        <f t="shared" si="35"/>
        <v>D</v>
      </c>
    </row>
    <row r="90" spans="1:21">
      <c r="A90" s="25">
        <v>88</v>
      </c>
      <c r="B90" s="26" t="s">
        <v>36</v>
      </c>
      <c r="C90" s="27">
        <v>36896</v>
      </c>
      <c r="D90" s="46" t="s">
        <v>44</v>
      </c>
      <c r="E90" s="28">
        <v>180</v>
      </c>
      <c r="F90" s="29">
        <v>300</v>
      </c>
      <c r="G90" s="30">
        <v>14.6</v>
      </c>
      <c r="H90" s="29">
        <v>212</v>
      </c>
      <c r="I90" s="30">
        <v>11.07</v>
      </c>
      <c r="J90" s="31">
        <f t="shared" si="24"/>
        <v>55.5</v>
      </c>
      <c r="K90" s="32">
        <f t="shared" si="25"/>
        <v>68.399999999999991</v>
      </c>
      <c r="L90" s="32">
        <f t="shared" si="26"/>
        <v>23.79</v>
      </c>
      <c r="M90" s="32">
        <f t="shared" si="27"/>
        <v>25.2</v>
      </c>
      <c r="N90" s="32">
        <f t="shared" si="36"/>
        <v>30.295000000000016</v>
      </c>
      <c r="O90" s="33">
        <f t="shared" si="29"/>
        <v>203.185</v>
      </c>
      <c r="P90" s="31" t="str">
        <f t="shared" si="30"/>
        <v>D</v>
      </c>
      <c r="Q90" s="32" t="str">
        <f t="shared" si="31"/>
        <v>D</v>
      </c>
      <c r="R90" s="32" t="str">
        <f t="shared" si="32"/>
        <v>D</v>
      </c>
      <c r="S90" s="32" t="str">
        <f t="shared" si="33"/>
        <v>D</v>
      </c>
      <c r="T90" s="32" t="str">
        <f t="shared" si="34"/>
        <v>D</v>
      </c>
      <c r="U90" s="33" t="str">
        <f t="shared" si="35"/>
        <v>D</v>
      </c>
    </row>
    <row r="91" spans="1:21">
      <c r="A91" s="25">
        <v>89</v>
      </c>
      <c r="B91" s="26" t="s">
        <v>59</v>
      </c>
      <c r="C91" s="27">
        <v>37324</v>
      </c>
      <c r="D91" s="46" t="s">
        <v>62</v>
      </c>
      <c r="E91" s="28">
        <v>177</v>
      </c>
      <c r="F91" s="29">
        <v>292</v>
      </c>
      <c r="G91" s="30">
        <v>15.1</v>
      </c>
      <c r="H91" s="29">
        <v>243</v>
      </c>
      <c r="I91" s="30">
        <v>10.9</v>
      </c>
      <c r="J91" s="31">
        <f t="shared" si="24"/>
        <v>38.85</v>
      </c>
      <c r="K91" s="32">
        <f t="shared" si="25"/>
        <v>45.599999999999994</v>
      </c>
      <c r="L91" s="32">
        <f t="shared" si="26"/>
        <v>26.84</v>
      </c>
      <c r="M91" s="32">
        <f t="shared" si="27"/>
        <v>53.1</v>
      </c>
      <c r="N91" s="32">
        <f t="shared" si="36"/>
        <v>37.350000000000016</v>
      </c>
      <c r="O91" s="33">
        <f t="shared" si="29"/>
        <v>201.74</v>
      </c>
      <c r="P91" s="31" t="str">
        <f t="shared" si="30"/>
        <v>D</v>
      </c>
      <c r="Q91" s="32" t="str">
        <f t="shared" si="31"/>
        <v>D</v>
      </c>
      <c r="R91" s="32" t="str">
        <f t="shared" si="32"/>
        <v>D</v>
      </c>
      <c r="S91" s="32" t="str">
        <f t="shared" si="33"/>
        <v>C</v>
      </c>
      <c r="T91" s="32" t="str">
        <f t="shared" si="34"/>
        <v>D</v>
      </c>
      <c r="U91" s="33" t="str">
        <f t="shared" si="35"/>
        <v>D</v>
      </c>
    </row>
    <row r="92" spans="1:21">
      <c r="A92" s="25">
        <v>90</v>
      </c>
      <c r="B92" s="26" t="s">
        <v>83</v>
      </c>
      <c r="C92" s="27">
        <v>37086</v>
      </c>
      <c r="D92" s="46" t="s">
        <v>86</v>
      </c>
      <c r="E92" s="28">
        <v>171</v>
      </c>
      <c r="F92" s="29">
        <v>298</v>
      </c>
      <c r="G92" s="30">
        <v>13.6</v>
      </c>
      <c r="H92" s="29">
        <v>255</v>
      </c>
      <c r="I92" s="30">
        <v>10.57</v>
      </c>
      <c r="J92" s="31">
        <f t="shared" si="24"/>
        <v>5.5500000000000007</v>
      </c>
      <c r="K92" s="32">
        <f t="shared" si="25"/>
        <v>62.699999999999996</v>
      </c>
      <c r="L92" s="32">
        <f t="shared" si="26"/>
        <v>17.690000000000001</v>
      </c>
      <c r="M92" s="32">
        <f t="shared" si="27"/>
        <v>63.9</v>
      </c>
      <c r="N92" s="32">
        <f t="shared" si="36"/>
        <v>51.045000000000016</v>
      </c>
      <c r="O92" s="33">
        <f t="shared" si="29"/>
        <v>200.88500000000002</v>
      </c>
      <c r="P92" s="31" t="str">
        <f t="shared" si="30"/>
        <v>D</v>
      </c>
      <c r="Q92" s="32" t="str">
        <f t="shared" si="31"/>
        <v>D</v>
      </c>
      <c r="R92" s="32" t="str">
        <f t="shared" si="32"/>
        <v>D</v>
      </c>
      <c r="S92" s="32" t="str">
        <f t="shared" si="33"/>
        <v>B</v>
      </c>
      <c r="T92" s="32" t="str">
        <f t="shared" si="34"/>
        <v>C</v>
      </c>
      <c r="U92" s="33" t="str">
        <f t="shared" si="35"/>
        <v>D</v>
      </c>
    </row>
    <row r="93" spans="1:21">
      <c r="A93" s="25">
        <v>91</v>
      </c>
      <c r="B93" s="26" t="s">
        <v>128</v>
      </c>
      <c r="C93" s="27">
        <v>37344</v>
      </c>
      <c r="D93" s="46" t="s">
        <v>135</v>
      </c>
      <c r="E93" s="28">
        <v>177</v>
      </c>
      <c r="F93" s="29">
        <v>294</v>
      </c>
      <c r="G93" s="30">
        <v>17.399999999999999</v>
      </c>
      <c r="H93" s="29">
        <v>237</v>
      </c>
      <c r="I93" s="30">
        <v>11.3</v>
      </c>
      <c r="J93" s="31">
        <f t="shared" si="24"/>
        <v>38.85</v>
      </c>
      <c r="K93" s="32">
        <f t="shared" si="25"/>
        <v>51.3</v>
      </c>
      <c r="L93" s="32">
        <f t="shared" si="26"/>
        <v>40.86999999999999</v>
      </c>
      <c r="M93" s="32">
        <f t="shared" si="27"/>
        <v>47.7</v>
      </c>
      <c r="N93" s="32">
        <f t="shared" si="36"/>
        <v>20.75</v>
      </c>
      <c r="O93" s="33">
        <f t="shared" si="29"/>
        <v>199.46999999999997</v>
      </c>
      <c r="P93" s="31" t="str">
        <f t="shared" si="30"/>
        <v>D</v>
      </c>
      <c r="Q93" s="32" t="str">
        <f t="shared" si="31"/>
        <v>D</v>
      </c>
      <c r="R93" s="32" t="str">
        <f t="shared" si="32"/>
        <v>D</v>
      </c>
      <c r="S93" s="32" t="str">
        <f t="shared" si="33"/>
        <v>D</v>
      </c>
      <c r="T93" s="32" t="str">
        <f t="shared" si="34"/>
        <v>D</v>
      </c>
      <c r="U93" s="33" t="str">
        <f t="shared" si="35"/>
        <v>D</v>
      </c>
    </row>
    <row r="94" spans="1:21">
      <c r="A94" s="25">
        <v>92</v>
      </c>
      <c r="B94" s="26" t="s">
        <v>143</v>
      </c>
      <c r="C94" s="27">
        <v>37261</v>
      </c>
      <c r="D94" s="46" t="s">
        <v>148</v>
      </c>
      <c r="E94" s="28">
        <v>185</v>
      </c>
      <c r="F94" s="29">
        <v>296</v>
      </c>
      <c r="G94" s="30">
        <v>13.9</v>
      </c>
      <c r="H94" s="29">
        <v>222</v>
      </c>
      <c r="I94" s="30">
        <v>12.3</v>
      </c>
      <c r="J94" s="31">
        <f t="shared" si="24"/>
        <v>83.25</v>
      </c>
      <c r="K94" s="32">
        <f t="shared" si="25"/>
        <v>57</v>
      </c>
      <c r="L94" s="32">
        <f t="shared" si="26"/>
        <v>19.520000000000007</v>
      </c>
      <c r="M94" s="32">
        <f t="shared" si="27"/>
        <v>34.200000000000003</v>
      </c>
      <c r="N94" s="32">
        <f t="shared" si="36"/>
        <v>0</v>
      </c>
      <c r="O94" s="33">
        <f t="shared" si="29"/>
        <v>193.97000000000003</v>
      </c>
      <c r="P94" s="31" t="str">
        <f t="shared" si="30"/>
        <v>C</v>
      </c>
      <c r="Q94" s="32" t="str">
        <f t="shared" si="31"/>
        <v>D</v>
      </c>
      <c r="R94" s="32" t="str">
        <f t="shared" si="32"/>
        <v>D</v>
      </c>
      <c r="S94" s="32" t="str">
        <f t="shared" si="33"/>
        <v>D</v>
      </c>
      <c r="T94" s="32" t="str">
        <f t="shared" si="34"/>
        <v>D</v>
      </c>
      <c r="U94" s="33" t="str">
        <f t="shared" si="35"/>
        <v>D</v>
      </c>
    </row>
    <row r="95" spans="1:21">
      <c r="A95" s="25">
        <v>93</v>
      </c>
      <c r="B95" s="26" t="s">
        <v>26</v>
      </c>
      <c r="C95" s="27"/>
      <c r="D95" s="46" t="s">
        <v>21</v>
      </c>
      <c r="E95" s="28">
        <v>188</v>
      </c>
      <c r="F95" s="29">
        <v>284</v>
      </c>
      <c r="G95" s="30">
        <v>12.9</v>
      </c>
      <c r="H95" s="29">
        <v>217</v>
      </c>
      <c r="I95" s="30">
        <v>11.2</v>
      </c>
      <c r="J95" s="31">
        <f t="shared" si="24"/>
        <v>99.9</v>
      </c>
      <c r="K95" s="32">
        <f t="shared" si="25"/>
        <v>22.799999999999997</v>
      </c>
      <c r="L95" s="32">
        <f t="shared" si="26"/>
        <v>13.420000000000005</v>
      </c>
      <c r="M95" s="32">
        <f t="shared" si="27"/>
        <v>29.7</v>
      </c>
      <c r="N95" s="32">
        <f t="shared" si="36"/>
        <v>24.900000000000059</v>
      </c>
      <c r="O95" s="33">
        <f t="shared" si="29"/>
        <v>190.72000000000006</v>
      </c>
      <c r="P95" s="31" t="str">
        <f t="shared" si="30"/>
        <v>B</v>
      </c>
      <c r="Q95" s="32" t="str">
        <f t="shared" si="31"/>
        <v>D</v>
      </c>
      <c r="R95" s="32" t="str">
        <f t="shared" si="32"/>
        <v>D</v>
      </c>
      <c r="S95" s="32" t="str">
        <f t="shared" si="33"/>
        <v>D</v>
      </c>
      <c r="T95" s="32" t="str">
        <f t="shared" si="34"/>
        <v>D</v>
      </c>
      <c r="U95" s="33" t="str">
        <f t="shared" si="35"/>
        <v>D</v>
      </c>
    </row>
    <row r="96" spans="1:21">
      <c r="A96" s="25">
        <v>94</v>
      </c>
      <c r="B96" s="26" t="s">
        <v>84</v>
      </c>
      <c r="C96" s="27">
        <v>37314</v>
      </c>
      <c r="D96" s="46" t="s">
        <v>86</v>
      </c>
      <c r="E96" s="28">
        <v>180</v>
      </c>
      <c r="F96" s="29">
        <v>306</v>
      </c>
      <c r="G96" s="30">
        <v>13</v>
      </c>
      <c r="H96" s="29">
        <v>220</v>
      </c>
      <c r="I96" s="30">
        <v>12.32</v>
      </c>
      <c r="J96" s="31">
        <f t="shared" si="24"/>
        <v>55.5</v>
      </c>
      <c r="K96" s="32">
        <f t="shared" si="25"/>
        <v>85.5</v>
      </c>
      <c r="L96" s="32">
        <f t="shared" si="26"/>
        <v>14.030000000000003</v>
      </c>
      <c r="M96" s="32">
        <f t="shared" si="27"/>
        <v>32.4</v>
      </c>
      <c r="N96" s="32">
        <f t="shared" si="36"/>
        <v>0</v>
      </c>
      <c r="O96" s="33">
        <f t="shared" si="29"/>
        <v>187.43</v>
      </c>
      <c r="P96" s="31" t="str">
        <f t="shared" si="30"/>
        <v>D</v>
      </c>
      <c r="Q96" s="32" t="str">
        <f t="shared" si="31"/>
        <v>C</v>
      </c>
      <c r="R96" s="32" t="str">
        <f t="shared" si="32"/>
        <v>D</v>
      </c>
      <c r="S96" s="32" t="str">
        <f t="shared" si="33"/>
        <v>D</v>
      </c>
      <c r="T96" s="32" t="str">
        <f t="shared" si="34"/>
        <v>D</v>
      </c>
      <c r="U96" s="33" t="str">
        <f t="shared" si="35"/>
        <v>D</v>
      </c>
    </row>
    <row r="97" spans="1:21">
      <c r="A97" s="25">
        <v>95</v>
      </c>
      <c r="B97" s="26" t="s">
        <v>157</v>
      </c>
      <c r="C97" s="27">
        <v>37497</v>
      </c>
      <c r="D97" s="46" t="s">
        <v>160</v>
      </c>
      <c r="E97" s="28">
        <v>185</v>
      </c>
      <c r="F97" s="29">
        <v>296</v>
      </c>
      <c r="G97" s="30">
        <v>16.100000000000001</v>
      </c>
      <c r="H97" s="29">
        <v>198</v>
      </c>
      <c r="I97" s="30">
        <v>12</v>
      </c>
      <c r="J97" s="31">
        <f t="shared" si="24"/>
        <v>83.25</v>
      </c>
      <c r="K97" s="32">
        <f t="shared" si="25"/>
        <v>57</v>
      </c>
      <c r="L97" s="32">
        <f t="shared" si="26"/>
        <v>32.940000000000012</v>
      </c>
      <c r="M97" s="32">
        <f t="shared" si="27"/>
        <v>12.6</v>
      </c>
      <c r="N97" s="32">
        <f t="shared" si="36"/>
        <v>0</v>
      </c>
      <c r="O97" s="33">
        <f t="shared" si="29"/>
        <v>185.79</v>
      </c>
      <c r="P97" s="31" t="str">
        <f t="shared" si="30"/>
        <v>C</v>
      </c>
      <c r="Q97" s="32" t="str">
        <f t="shared" si="31"/>
        <v>D</v>
      </c>
      <c r="R97" s="32" t="str">
        <f t="shared" si="32"/>
        <v>D</v>
      </c>
      <c r="S97" s="32" t="str">
        <f t="shared" si="33"/>
        <v>D</v>
      </c>
      <c r="T97" s="32" t="str">
        <f t="shared" si="34"/>
        <v>D</v>
      </c>
      <c r="U97" s="33" t="str">
        <f t="shared" si="35"/>
        <v>D</v>
      </c>
    </row>
    <row r="98" spans="1:21">
      <c r="A98" s="25">
        <v>96</v>
      </c>
      <c r="B98" s="26" t="s">
        <v>153</v>
      </c>
      <c r="C98" s="27">
        <v>37264</v>
      </c>
      <c r="D98" s="46" t="s">
        <v>160</v>
      </c>
      <c r="E98" s="28">
        <v>180</v>
      </c>
      <c r="F98" s="29">
        <v>298</v>
      </c>
      <c r="G98" s="30">
        <v>14.9</v>
      </c>
      <c r="H98" s="29">
        <v>215</v>
      </c>
      <c r="I98" s="30">
        <v>11.5</v>
      </c>
      <c r="J98" s="31">
        <f t="shared" si="24"/>
        <v>55.5</v>
      </c>
      <c r="K98" s="32">
        <f t="shared" si="25"/>
        <v>62.699999999999996</v>
      </c>
      <c r="L98" s="32">
        <f t="shared" si="26"/>
        <v>25.620000000000005</v>
      </c>
      <c r="M98" s="32">
        <f t="shared" si="27"/>
        <v>27.900000000000002</v>
      </c>
      <c r="N98" s="32">
        <f t="shared" si="36"/>
        <v>12.450000000000029</v>
      </c>
      <c r="O98" s="33">
        <f t="shared" si="29"/>
        <v>184.17000000000002</v>
      </c>
      <c r="P98" s="31" t="str">
        <f t="shared" si="30"/>
        <v>D</v>
      </c>
      <c r="Q98" s="32" t="str">
        <f t="shared" si="31"/>
        <v>D</v>
      </c>
      <c r="R98" s="32" t="str">
        <f t="shared" si="32"/>
        <v>D</v>
      </c>
      <c r="S98" s="32" t="str">
        <f t="shared" si="33"/>
        <v>D</v>
      </c>
      <c r="T98" s="32" t="str">
        <f t="shared" si="34"/>
        <v>D</v>
      </c>
      <c r="U98" s="33" t="str">
        <f t="shared" si="35"/>
        <v>D</v>
      </c>
    </row>
    <row r="99" spans="1:21">
      <c r="A99" s="25">
        <v>97</v>
      </c>
      <c r="B99" s="26" t="s">
        <v>167</v>
      </c>
      <c r="C99" s="27">
        <v>36973</v>
      </c>
      <c r="D99" s="46" t="s">
        <v>161</v>
      </c>
      <c r="E99" s="28">
        <v>180</v>
      </c>
      <c r="F99" s="29">
        <v>294</v>
      </c>
      <c r="G99" s="30">
        <v>13.1</v>
      </c>
      <c r="H99" s="29">
        <v>224</v>
      </c>
      <c r="I99" s="30">
        <v>11.25</v>
      </c>
      <c r="J99" s="31">
        <f t="shared" ref="J99:J130" si="37">MAX(0,(E99-170)*3.7*1.5)</f>
        <v>55.5</v>
      </c>
      <c r="K99" s="32">
        <f t="shared" ref="K99:K130" si="38">MAX(0,(F99-276)*1.9*1.5)</f>
        <v>51.3</v>
      </c>
      <c r="L99" s="32">
        <f t="shared" ref="L99:L130" si="39">MAX(0,(G99-10.7)*6.1)</f>
        <v>14.64</v>
      </c>
      <c r="M99" s="32">
        <f t="shared" ref="M99:M130" si="40">+MAX(0,(H99-184)*0.9)</f>
        <v>36</v>
      </c>
      <c r="N99" s="32">
        <f t="shared" si="36"/>
        <v>22.825000000000031</v>
      </c>
      <c r="O99" s="33">
        <f t="shared" ref="O99:O130" si="41">+SUM(J99:N99)</f>
        <v>180.26500000000004</v>
      </c>
      <c r="P99" s="31" t="str">
        <f t="shared" ref="P99:P130" si="42">IF(J99&gt;=1.5*75,"A",IF(J99&gt;=1.5*60,"B",IF(J99&gt;=1.5*50,"C","D")))</f>
        <v>D</v>
      </c>
      <c r="Q99" s="32" t="str">
        <f t="shared" ref="Q99:Q130" si="43">IF(K99&gt;=1.5*75,"A",IF(K99&gt;=1.5*60,"B",IF(K99&gt;=1.5*50,"C","D")))</f>
        <v>D</v>
      </c>
      <c r="R99" s="32" t="str">
        <f t="shared" ref="R99:R130" si="44">IF(L99&gt;=75,"A",IF(L99&gt;=60,"B",IF(L99&gt;=50,"C","D")))</f>
        <v>D</v>
      </c>
      <c r="S99" s="32" t="str">
        <f t="shared" ref="S99:S130" si="45">IF(M99&gt;=75,"A",IF(M99&gt;=60,"B",IF(M99&gt;=50,"C","D")))</f>
        <v>D</v>
      </c>
      <c r="T99" s="32" t="str">
        <f t="shared" ref="T99:T130" si="46">IF(N99&gt;=75,"A",IF(N99&gt;=60,"B",IF(N99&gt;=50,"C","D")))</f>
        <v>D</v>
      </c>
      <c r="U99" s="33" t="str">
        <f t="shared" ref="U99:U130" si="47">+IF(O99&gt;=(1.5+1.5+1+1+1)*75,"A",IF(O99&gt;=(1.5+1.5+1+1+1)*60,"B",IF(O99&gt;=(1.5+1.5+1+1+1)*50,"C","D")))</f>
        <v>D</v>
      </c>
    </row>
    <row r="100" spans="1:21">
      <c r="A100" s="25">
        <v>98</v>
      </c>
      <c r="B100" s="26" t="s">
        <v>52</v>
      </c>
      <c r="C100" s="27">
        <v>37062</v>
      </c>
      <c r="D100" s="46" t="s">
        <v>62</v>
      </c>
      <c r="E100" s="28">
        <v>179</v>
      </c>
      <c r="F100" s="29">
        <v>286</v>
      </c>
      <c r="G100" s="30">
        <v>18.2</v>
      </c>
      <c r="H100" s="29">
        <v>212</v>
      </c>
      <c r="I100" s="30">
        <v>11.1</v>
      </c>
      <c r="J100" s="31">
        <f t="shared" si="37"/>
        <v>49.95</v>
      </c>
      <c r="K100" s="32">
        <f t="shared" si="38"/>
        <v>28.5</v>
      </c>
      <c r="L100" s="32">
        <f t="shared" si="39"/>
        <v>45.75</v>
      </c>
      <c r="M100" s="32">
        <f t="shared" si="40"/>
        <v>25.2</v>
      </c>
      <c r="N100" s="32">
        <f t="shared" si="36"/>
        <v>29.050000000000043</v>
      </c>
      <c r="O100" s="33">
        <f t="shared" si="41"/>
        <v>178.45000000000005</v>
      </c>
      <c r="P100" s="31" t="str">
        <f t="shared" si="42"/>
        <v>D</v>
      </c>
      <c r="Q100" s="32" t="str">
        <f t="shared" si="43"/>
        <v>D</v>
      </c>
      <c r="R100" s="32" t="str">
        <f t="shared" si="44"/>
        <v>D</v>
      </c>
      <c r="S100" s="32" t="str">
        <f t="shared" si="45"/>
        <v>D</v>
      </c>
      <c r="T100" s="32" t="str">
        <f t="shared" si="46"/>
        <v>D</v>
      </c>
      <c r="U100" s="33" t="str">
        <f t="shared" si="47"/>
        <v>D</v>
      </c>
    </row>
    <row r="101" spans="1:21">
      <c r="A101" s="25">
        <v>99</v>
      </c>
      <c r="B101" s="26" t="s">
        <v>74</v>
      </c>
      <c r="C101" s="27">
        <v>37332</v>
      </c>
      <c r="D101" s="46" t="s">
        <v>75</v>
      </c>
      <c r="E101" s="28">
        <v>180</v>
      </c>
      <c r="F101" s="29">
        <v>296</v>
      </c>
      <c r="G101" s="30">
        <v>11.2</v>
      </c>
      <c r="H101" s="29">
        <v>227</v>
      </c>
      <c r="I101" s="30">
        <v>11.38</v>
      </c>
      <c r="J101" s="31">
        <f t="shared" si="37"/>
        <v>55.5</v>
      </c>
      <c r="K101" s="32">
        <f t="shared" si="38"/>
        <v>57</v>
      </c>
      <c r="L101" s="32">
        <f t="shared" si="39"/>
        <v>3.05</v>
      </c>
      <c r="M101" s="32">
        <f t="shared" si="40"/>
        <v>38.700000000000003</v>
      </c>
      <c r="N101" s="32">
        <f t="shared" si="36"/>
        <v>17.429999999999996</v>
      </c>
      <c r="O101" s="33">
        <f t="shared" si="41"/>
        <v>171.68</v>
      </c>
      <c r="P101" s="31" t="str">
        <f t="shared" si="42"/>
        <v>D</v>
      </c>
      <c r="Q101" s="32" t="str">
        <f t="shared" si="43"/>
        <v>D</v>
      </c>
      <c r="R101" s="32" t="str">
        <f t="shared" si="44"/>
        <v>D</v>
      </c>
      <c r="S101" s="32" t="str">
        <f t="shared" si="45"/>
        <v>D</v>
      </c>
      <c r="T101" s="32" t="str">
        <f t="shared" si="46"/>
        <v>D</v>
      </c>
      <c r="U101" s="33" t="str">
        <f t="shared" si="47"/>
        <v>D</v>
      </c>
    </row>
    <row r="102" spans="1:21">
      <c r="A102" s="25">
        <v>100</v>
      </c>
      <c r="B102" s="26" t="s">
        <v>25</v>
      </c>
      <c r="C102" s="27"/>
      <c r="D102" s="46" t="s">
        <v>21</v>
      </c>
      <c r="E102" s="28">
        <v>180</v>
      </c>
      <c r="F102" s="29">
        <v>292</v>
      </c>
      <c r="G102" s="30">
        <v>12.6</v>
      </c>
      <c r="H102" s="29">
        <v>221</v>
      </c>
      <c r="I102" s="30">
        <v>11.2</v>
      </c>
      <c r="J102" s="31">
        <f t="shared" si="37"/>
        <v>55.5</v>
      </c>
      <c r="K102" s="32">
        <f t="shared" si="38"/>
        <v>45.599999999999994</v>
      </c>
      <c r="L102" s="32">
        <f t="shared" si="39"/>
        <v>11.590000000000002</v>
      </c>
      <c r="M102" s="32">
        <f t="shared" si="40"/>
        <v>33.300000000000004</v>
      </c>
      <c r="N102" s="32">
        <f t="shared" si="36"/>
        <v>24.900000000000059</v>
      </c>
      <c r="O102" s="33">
        <f t="shared" si="41"/>
        <v>170.89000000000007</v>
      </c>
      <c r="P102" s="31" t="str">
        <f t="shared" si="42"/>
        <v>D</v>
      </c>
      <c r="Q102" s="32" t="str">
        <f t="shared" si="43"/>
        <v>D</v>
      </c>
      <c r="R102" s="32" t="str">
        <f t="shared" si="44"/>
        <v>D</v>
      </c>
      <c r="S102" s="32" t="str">
        <f t="shared" si="45"/>
        <v>D</v>
      </c>
      <c r="T102" s="32" t="str">
        <f t="shared" si="46"/>
        <v>D</v>
      </c>
      <c r="U102" s="33" t="str">
        <f t="shared" si="47"/>
        <v>D</v>
      </c>
    </row>
    <row r="103" spans="1:21">
      <c r="A103" s="25">
        <v>101</v>
      </c>
      <c r="B103" s="26" t="s">
        <v>116</v>
      </c>
      <c r="C103" s="27">
        <v>37186</v>
      </c>
      <c r="D103" s="46" t="s">
        <v>125</v>
      </c>
      <c r="E103" s="28">
        <v>173</v>
      </c>
      <c r="F103" s="29">
        <v>286</v>
      </c>
      <c r="G103" s="30">
        <v>18</v>
      </c>
      <c r="H103" s="29">
        <v>212</v>
      </c>
      <c r="I103" s="30">
        <v>10.7</v>
      </c>
      <c r="J103" s="31">
        <f t="shared" si="37"/>
        <v>16.650000000000002</v>
      </c>
      <c r="K103" s="32">
        <f t="shared" si="38"/>
        <v>28.5</v>
      </c>
      <c r="L103" s="32">
        <f t="shared" si="39"/>
        <v>44.53</v>
      </c>
      <c r="M103" s="32">
        <f t="shared" si="40"/>
        <v>25.2</v>
      </c>
      <c r="N103" s="32">
        <f t="shared" si="36"/>
        <v>45.650000000000063</v>
      </c>
      <c r="O103" s="33">
        <f t="shared" si="41"/>
        <v>160.53000000000009</v>
      </c>
      <c r="P103" s="31" t="str">
        <f t="shared" si="42"/>
        <v>D</v>
      </c>
      <c r="Q103" s="32" t="str">
        <f t="shared" si="43"/>
        <v>D</v>
      </c>
      <c r="R103" s="32" t="str">
        <f t="shared" si="44"/>
        <v>D</v>
      </c>
      <c r="S103" s="32" t="str">
        <f t="shared" si="45"/>
        <v>D</v>
      </c>
      <c r="T103" s="32" t="str">
        <f t="shared" si="46"/>
        <v>D</v>
      </c>
      <c r="U103" s="33" t="str">
        <f t="shared" si="47"/>
        <v>D</v>
      </c>
    </row>
    <row r="104" spans="1:21">
      <c r="A104" s="25">
        <v>102</v>
      </c>
      <c r="B104" s="26" t="s">
        <v>113</v>
      </c>
      <c r="C104" s="27">
        <v>36979</v>
      </c>
      <c r="D104" s="46" t="s">
        <v>125</v>
      </c>
      <c r="E104" s="28">
        <v>175</v>
      </c>
      <c r="F104" s="29">
        <v>290</v>
      </c>
      <c r="G104" s="30">
        <v>13</v>
      </c>
      <c r="H104" s="29">
        <v>233</v>
      </c>
      <c r="I104" s="30">
        <v>11</v>
      </c>
      <c r="J104" s="31">
        <f t="shared" si="37"/>
        <v>27.75</v>
      </c>
      <c r="K104" s="32">
        <f t="shared" si="38"/>
        <v>39.9</v>
      </c>
      <c r="L104" s="32">
        <f t="shared" si="39"/>
        <v>14.030000000000003</v>
      </c>
      <c r="M104" s="32">
        <f t="shared" si="40"/>
        <v>44.1</v>
      </c>
      <c r="N104" s="32">
        <f t="shared" si="36"/>
        <v>33.200000000000031</v>
      </c>
      <c r="O104" s="33">
        <f t="shared" si="41"/>
        <v>158.98000000000002</v>
      </c>
      <c r="P104" s="31" t="str">
        <f t="shared" si="42"/>
        <v>D</v>
      </c>
      <c r="Q104" s="32" t="str">
        <f t="shared" si="43"/>
        <v>D</v>
      </c>
      <c r="R104" s="32" t="str">
        <f t="shared" si="44"/>
        <v>D</v>
      </c>
      <c r="S104" s="32" t="str">
        <f t="shared" si="45"/>
        <v>D</v>
      </c>
      <c r="T104" s="32" t="str">
        <f t="shared" si="46"/>
        <v>D</v>
      </c>
      <c r="U104" s="33" t="str">
        <f t="shared" si="47"/>
        <v>D</v>
      </c>
    </row>
    <row r="105" spans="1:21">
      <c r="A105" s="25">
        <v>103</v>
      </c>
      <c r="B105" s="26" t="s">
        <v>151</v>
      </c>
      <c r="C105" s="27">
        <v>37314</v>
      </c>
      <c r="D105" s="46" t="s">
        <v>160</v>
      </c>
      <c r="E105" s="28">
        <v>178</v>
      </c>
      <c r="F105" s="29">
        <v>298</v>
      </c>
      <c r="G105" s="30">
        <v>12.1</v>
      </c>
      <c r="H105" s="29">
        <v>159</v>
      </c>
      <c r="I105" s="30">
        <v>10.9</v>
      </c>
      <c r="J105" s="31">
        <f t="shared" si="37"/>
        <v>44.400000000000006</v>
      </c>
      <c r="K105" s="32">
        <f t="shared" si="38"/>
        <v>62.699999999999996</v>
      </c>
      <c r="L105" s="32">
        <f t="shared" si="39"/>
        <v>8.5400000000000009</v>
      </c>
      <c r="M105" s="32">
        <f t="shared" si="40"/>
        <v>0</v>
      </c>
      <c r="N105" s="32">
        <f t="shared" si="36"/>
        <v>37.350000000000016</v>
      </c>
      <c r="O105" s="33">
        <f t="shared" si="41"/>
        <v>152.99</v>
      </c>
      <c r="P105" s="31" t="str">
        <f t="shared" si="42"/>
        <v>D</v>
      </c>
      <c r="Q105" s="32" t="str">
        <f t="shared" si="43"/>
        <v>D</v>
      </c>
      <c r="R105" s="32" t="str">
        <f t="shared" si="44"/>
        <v>D</v>
      </c>
      <c r="S105" s="32" t="str">
        <f t="shared" si="45"/>
        <v>D</v>
      </c>
      <c r="T105" s="32" t="str">
        <f t="shared" si="46"/>
        <v>D</v>
      </c>
      <c r="U105" s="33" t="str">
        <f t="shared" si="47"/>
        <v>D</v>
      </c>
    </row>
    <row r="106" spans="1:21">
      <c r="A106" s="25">
        <v>104</v>
      </c>
      <c r="B106" s="26" t="s">
        <v>158</v>
      </c>
      <c r="C106" s="27">
        <v>37132</v>
      </c>
      <c r="D106" s="46" t="s">
        <v>160</v>
      </c>
      <c r="E106" s="28">
        <v>174</v>
      </c>
      <c r="F106" s="29">
        <v>290</v>
      </c>
      <c r="G106" s="30">
        <v>13</v>
      </c>
      <c r="H106" s="29">
        <v>241</v>
      </c>
      <c r="I106" s="30">
        <v>11.2</v>
      </c>
      <c r="J106" s="31">
        <f t="shared" si="37"/>
        <v>22.200000000000003</v>
      </c>
      <c r="K106" s="32">
        <f t="shared" si="38"/>
        <v>39.9</v>
      </c>
      <c r="L106" s="32">
        <f t="shared" si="39"/>
        <v>14.030000000000003</v>
      </c>
      <c r="M106" s="32">
        <f t="shared" si="40"/>
        <v>51.300000000000004</v>
      </c>
      <c r="N106" s="32">
        <f t="shared" si="36"/>
        <v>24.900000000000059</v>
      </c>
      <c r="O106" s="33">
        <f t="shared" si="41"/>
        <v>152.33000000000007</v>
      </c>
      <c r="P106" s="31" t="str">
        <f t="shared" si="42"/>
        <v>D</v>
      </c>
      <c r="Q106" s="32" t="str">
        <f t="shared" si="43"/>
        <v>D</v>
      </c>
      <c r="R106" s="32" t="str">
        <f t="shared" si="44"/>
        <v>D</v>
      </c>
      <c r="S106" s="32" t="str">
        <f t="shared" si="45"/>
        <v>C</v>
      </c>
      <c r="T106" s="32" t="str">
        <f t="shared" si="46"/>
        <v>D</v>
      </c>
      <c r="U106" s="33" t="str">
        <f t="shared" si="47"/>
        <v>D</v>
      </c>
    </row>
    <row r="107" spans="1:21">
      <c r="A107" s="25">
        <v>105</v>
      </c>
      <c r="B107" s="26" t="s">
        <v>85</v>
      </c>
      <c r="C107" s="27">
        <v>37149</v>
      </c>
      <c r="D107" s="46" t="s">
        <v>86</v>
      </c>
      <c r="E107" s="28">
        <v>182</v>
      </c>
      <c r="F107" s="29">
        <v>288</v>
      </c>
      <c r="G107" s="30">
        <v>15.1</v>
      </c>
      <c r="H107" s="29">
        <v>210</v>
      </c>
      <c r="I107" s="30">
        <v>11.95</v>
      </c>
      <c r="J107" s="31">
        <f t="shared" si="37"/>
        <v>66.600000000000009</v>
      </c>
      <c r="K107" s="32">
        <f t="shared" si="38"/>
        <v>34.199999999999996</v>
      </c>
      <c r="L107" s="32">
        <f t="shared" si="39"/>
        <v>26.84</v>
      </c>
      <c r="M107" s="32">
        <f t="shared" si="40"/>
        <v>23.400000000000002</v>
      </c>
      <c r="N107" s="32">
        <f t="shared" si="36"/>
        <v>0</v>
      </c>
      <c r="O107" s="33">
        <f t="shared" si="41"/>
        <v>151.04000000000002</v>
      </c>
      <c r="P107" s="31" t="str">
        <f t="shared" si="42"/>
        <v>D</v>
      </c>
      <c r="Q107" s="32" t="str">
        <f t="shared" si="43"/>
        <v>D</v>
      </c>
      <c r="R107" s="32" t="str">
        <f t="shared" si="44"/>
        <v>D</v>
      </c>
      <c r="S107" s="32" t="str">
        <f t="shared" si="45"/>
        <v>D</v>
      </c>
      <c r="T107" s="32" t="str">
        <f t="shared" si="46"/>
        <v>D</v>
      </c>
      <c r="U107" s="33" t="str">
        <f t="shared" si="47"/>
        <v>D</v>
      </c>
    </row>
    <row r="108" spans="1:21">
      <c r="A108" s="25">
        <v>106</v>
      </c>
      <c r="B108" s="26" t="s">
        <v>164</v>
      </c>
      <c r="C108" s="27">
        <v>37518</v>
      </c>
      <c r="D108" s="46" t="s">
        <v>161</v>
      </c>
      <c r="E108" s="28">
        <v>177</v>
      </c>
      <c r="F108" s="29">
        <v>286</v>
      </c>
      <c r="G108" s="30">
        <v>11.8</v>
      </c>
      <c r="H108" s="29">
        <v>230</v>
      </c>
      <c r="I108" s="30">
        <v>11.02</v>
      </c>
      <c r="J108" s="31">
        <f t="shared" si="37"/>
        <v>38.85</v>
      </c>
      <c r="K108" s="32">
        <f t="shared" si="38"/>
        <v>28.5</v>
      </c>
      <c r="L108" s="32">
        <f t="shared" si="39"/>
        <v>6.710000000000008</v>
      </c>
      <c r="M108" s="32">
        <f t="shared" si="40"/>
        <v>41.4</v>
      </c>
      <c r="N108" s="32">
        <f t="shared" si="36"/>
        <v>32.370000000000047</v>
      </c>
      <c r="O108" s="33">
        <f t="shared" si="41"/>
        <v>147.83000000000004</v>
      </c>
      <c r="P108" s="31" t="str">
        <f t="shared" si="42"/>
        <v>D</v>
      </c>
      <c r="Q108" s="32" t="str">
        <f t="shared" si="43"/>
        <v>D</v>
      </c>
      <c r="R108" s="32" t="str">
        <f t="shared" si="44"/>
        <v>D</v>
      </c>
      <c r="S108" s="32" t="str">
        <f t="shared" si="45"/>
        <v>D</v>
      </c>
      <c r="T108" s="32" t="str">
        <f t="shared" si="46"/>
        <v>D</v>
      </c>
      <c r="U108" s="33" t="str">
        <f t="shared" si="47"/>
        <v>D</v>
      </c>
    </row>
    <row r="109" spans="1:21">
      <c r="A109" s="25">
        <v>107</v>
      </c>
      <c r="B109" s="26" t="s">
        <v>29</v>
      </c>
      <c r="C109" s="27"/>
      <c r="D109" s="46" t="s">
        <v>21</v>
      </c>
      <c r="E109" s="28">
        <v>173</v>
      </c>
      <c r="F109" s="29">
        <v>284</v>
      </c>
      <c r="G109" s="30">
        <v>13.5</v>
      </c>
      <c r="H109" s="29">
        <v>219</v>
      </c>
      <c r="I109" s="30">
        <v>10.6</v>
      </c>
      <c r="J109" s="31">
        <f t="shared" si="37"/>
        <v>16.650000000000002</v>
      </c>
      <c r="K109" s="32">
        <f t="shared" si="38"/>
        <v>22.799999999999997</v>
      </c>
      <c r="L109" s="32">
        <f t="shared" si="39"/>
        <v>17.080000000000002</v>
      </c>
      <c r="M109" s="32">
        <f t="shared" si="40"/>
        <v>31.5</v>
      </c>
      <c r="N109" s="32">
        <f t="shared" si="36"/>
        <v>49.800000000000047</v>
      </c>
      <c r="O109" s="33">
        <f t="shared" si="41"/>
        <v>137.83000000000004</v>
      </c>
      <c r="P109" s="31" t="str">
        <f t="shared" si="42"/>
        <v>D</v>
      </c>
      <c r="Q109" s="32" t="str">
        <f t="shared" si="43"/>
        <v>D</v>
      </c>
      <c r="R109" s="32" t="str">
        <f t="shared" si="44"/>
        <v>D</v>
      </c>
      <c r="S109" s="32" t="str">
        <f t="shared" si="45"/>
        <v>D</v>
      </c>
      <c r="T109" s="32" t="str">
        <f t="shared" si="46"/>
        <v>D</v>
      </c>
      <c r="U109" s="33" t="str">
        <f t="shared" si="47"/>
        <v>D</v>
      </c>
    </row>
    <row r="110" spans="1:21">
      <c r="A110" s="25">
        <v>108</v>
      </c>
      <c r="B110" s="26" t="s">
        <v>114</v>
      </c>
      <c r="C110" s="27">
        <v>37399</v>
      </c>
      <c r="D110" s="46" t="s">
        <v>125</v>
      </c>
      <c r="E110" s="28">
        <v>169</v>
      </c>
      <c r="F110" s="29">
        <v>286</v>
      </c>
      <c r="G110" s="30">
        <v>12.9</v>
      </c>
      <c r="H110" s="29">
        <v>230</v>
      </c>
      <c r="I110" s="30">
        <v>10.5</v>
      </c>
      <c r="J110" s="31">
        <f t="shared" si="37"/>
        <v>0</v>
      </c>
      <c r="K110" s="32">
        <f t="shared" si="38"/>
        <v>28.5</v>
      </c>
      <c r="L110" s="32">
        <f t="shared" si="39"/>
        <v>13.420000000000005</v>
      </c>
      <c r="M110" s="32">
        <f t="shared" si="40"/>
        <v>41.4</v>
      </c>
      <c r="N110" s="32">
        <f t="shared" si="36"/>
        <v>53.950000000000031</v>
      </c>
      <c r="O110" s="33">
        <f t="shared" si="41"/>
        <v>137.27000000000004</v>
      </c>
      <c r="P110" s="31" t="str">
        <f t="shared" si="42"/>
        <v>D</v>
      </c>
      <c r="Q110" s="32" t="str">
        <f t="shared" si="43"/>
        <v>D</v>
      </c>
      <c r="R110" s="32" t="str">
        <f t="shared" si="44"/>
        <v>D</v>
      </c>
      <c r="S110" s="32" t="str">
        <f t="shared" si="45"/>
        <v>D</v>
      </c>
      <c r="T110" s="32" t="str">
        <f t="shared" si="46"/>
        <v>C</v>
      </c>
      <c r="U110" s="33" t="str">
        <f t="shared" si="47"/>
        <v>D</v>
      </c>
    </row>
    <row r="111" spans="1:21">
      <c r="A111" s="25">
        <v>109</v>
      </c>
      <c r="B111" s="26" t="s">
        <v>122</v>
      </c>
      <c r="C111" s="27">
        <v>37065</v>
      </c>
      <c r="D111" s="46" t="s">
        <v>125</v>
      </c>
      <c r="E111" s="28">
        <v>183</v>
      </c>
      <c r="F111" s="29">
        <v>289</v>
      </c>
      <c r="G111" s="30">
        <v>13</v>
      </c>
      <c r="H111" s="29">
        <v>199</v>
      </c>
      <c r="I111" s="30">
        <v>12.2</v>
      </c>
      <c r="J111" s="31">
        <f t="shared" si="37"/>
        <v>72.150000000000006</v>
      </c>
      <c r="K111" s="32">
        <f t="shared" si="38"/>
        <v>37.049999999999997</v>
      </c>
      <c r="L111" s="32">
        <f t="shared" si="39"/>
        <v>14.030000000000003</v>
      </c>
      <c r="M111" s="32">
        <f t="shared" si="40"/>
        <v>13.5</v>
      </c>
      <c r="N111" s="32">
        <f t="shared" ref="N111:N142" si="48">MAX(0,(11.8-I111)*41.5)</f>
        <v>0</v>
      </c>
      <c r="O111" s="33">
        <f t="shared" si="41"/>
        <v>136.73000000000002</v>
      </c>
      <c r="P111" s="31" t="str">
        <f t="shared" si="42"/>
        <v>D</v>
      </c>
      <c r="Q111" s="32" t="str">
        <f t="shared" si="43"/>
        <v>D</v>
      </c>
      <c r="R111" s="32" t="str">
        <f t="shared" si="44"/>
        <v>D</v>
      </c>
      <c r="S111" s="32" t="str">
        <f t="shared" si="45"/>
        <v>D</v>
      </c>
      <c r="T111" s="32" t="str">
        <f t="shared" si="46"/>
        <v>D</v>
      </c>
      <c r="U111" s="33" t="str">
        <f t="shared" si="47"/>
        <v>D</v>
      </c>
    </row>
    <row r="112" spans="1:21">
      <c r="A112" s="25">
        <v>110</v>
      </c>
      <c r="B112" s="26" t="s">
        <v>40</v>
      </c>
      <c r="C112" s="27">
        <v>37465</v>
      </c>
      <c r="D112" s="46" t="s">
        <v>44</v>
      </c>
      <c r="E112" s="28">
        <v>171</v>
      </c>
      <c r="F112" s="29">
        <v>292</v>
      </c>
      <c r="G112" s="30">
        <v>13.1</v>
      </c>
      <c r="H112" s="29">
        <v>228</v>
      </c>
      <c r="I112" s="30">
        <v>11.08</v>
      </c>
      <c r="J112" s="31">
        <f t="shared" si="37"/>
        <v>5.5500000000000007</v>
      </c>
      <c r="K112" s="32">
        <f t="shared" si="38"/>
        <v>45.599999999999994</v>
      </c>
      <c r="L112" s="32">
        <f t="shared" si="39"/>
        <v>14.64</v>
      </c>
      <c r="M112" s="32">
        <f t="shared" si="40"/>
        <v>39.6</v>
      </c>
      <c r="N112" s="32">
        <f t="shared" si="48"/>
        <v>29.880000000000027</v>
      </c>
      <c r="O112" s="33">
        <f t="shared" si="41"/>
        <v>135.27000000000001</v>
      </c>
      <c r="P112" s="31" t="str">
        <f t="shared" si="42"/>
        <v>D</v>
      </c>
      <c r="Q112" s="32" t="str">
        <f t="shared" si="43"/>
        <v>D</v>
      </c>
      <c r="R112" s="32" t="str">
        <f t="shared" si="44"/>
        <v>D</v>
      </c>
      <c r="S112" s="32" t="str">
        <f t="shared" si="45"/>
        <v>D</v>
      </c>
      <c r="T112" s="32" t="str">
        <f t="shared" si="46"/>
        <v>D</v>
      </c>
      <c r="U112" s="33" t="str">
        <f t="shared" si="47"/>
        <v>D</v>
      </c>
    </row>
    <row r="113" spans="1:21">
      <c r="A113" s="25">
        <v>111</v>
      </c>
      <c r="B113" s="26" t="s">
        <v>147</v>
      </c>
      <c r="C113" s="27">
        <v>36966</v>
      </c>
      <c r="D113" s="46" t="s">
        <v>148</v>
      </c>
      <c r="E113" s="28">
        <v>178</v>
      </c>
      <c r="F113" s="29">
        <v>282</v>
      </c>
      <c r="G113" s="30">
        <v>10.1</v>
      </c>
      <c r="H113" s="29">
        <v>229</v>
      </c>
      <c r="I113" s="30">
        <v>11.1</v>
      </c>
      <c r="J113" s="31">
        <f t="shared" si="37"/>
        <v>44.400000000000006</v>
      </c>
      <c r="K113" s="32">
        <f t="shared" si="38"/>
        <v>17.099999999999998</v>
      </c>
      <c r="L113" s="32">
        <f t="shared" si="39"/>
        <v>0</v>
      </c>
      <c r="M113" s="32">
        <f t="shared" si="40"/>
        <v>40.5</v>
      </c>
      <c r="N113" s="32">
        <f t="shared" si="48"/>
        <v>29.050000000000043</v>
      </c>
      <c r="O113" s="33">
        <f t="shared" si="41"/>
        <v>131.05000000000004</v>
      </c>
      <c r="P113" s="31" t="str">
        <f t="shared" si="42"/>
        <v>D</v>
      </c>
      <c r="Q113" s="32" t="str">
        <f t="shared" si="43"/>
        <v>D</v>
      </c>
      <c r="R113" s="32" t="str">
        <f t="shared" si="44"/>
        <v>D</v>
      </c>
      <c r="S113" s="32" t="str">
        <f t="shared" si="45"/>
        <v>D</v>
      </c>
      <c r="T113" s="32" t="str">
        <f t="shared" si="46"/>
        <v>D</v>
      </c>
      <c r="U113" s="33" t="str">
        <f t="shared" si="47"/>
        <v>D</v>
      </c>
    </row>
    <row r="114" spans="1:21">
      <c r="A114" s="25">
        <v>112</v>
      </c>
      <c r="B114" s="26" t="s">
        <v>119</v>
      </c>
      <c r="C114" s="27">
        <v>37476</v>
      </c>
      <c r="D114" s="46" t="s">
        <v>125</v>
      </c>
      <c r="E114" s="28">
        <v>176</v>
      </c>
      <c r="F114" s="29">
        <v>286</v>
      </c>
      <c r="G114" s="30">
        <v>12.3</v>
      </c>
      <c r="H114" s="29">
        <v>225</v>
      </c>
      <c r="I114" s="30">
        <v>11.3</v>
      </c>
      <c r="J114" s="31">
        <f t="shared" si="37"/>
        <v>33.300000000000004</v>
      </c>
      <c r="K114" s="32">
        <f t="shared" si="38"/>
        <v>28.5</v>
      </c>
      <c r="L114" s="32">
        <f t="shared" si="39"/>
        <v>9.7600000000000087</v>
      </c>
      <c r="M114" s="32">
        <f t="shared" si="40"/>
        <v>36.9</v>
      </c>
      <c r="N114" s="32">
        <f t="shared" si="48"/>
        <v>20.75</v>
      </c>
      <c r="O114" s="33">
        <f t="shared" si="41"/>
        <v>129.21</v>
      </c>
      <c r="P114" s="31" t="str">
        <f t="shared" si="42"/>
        <v>D</v>
      </c>
      <c r="Q114" s="32" t="str">
        <f t="shared" si="43"/>
        <v>D</v>
      </c>
      <c r="R114" s="32" t="str">
        <f t="shared" si="44"/>
        <v>D</v>
      </c>
      <c r="S114" s="32" t="str">
        <f t="shared" si="45"/>
        <v>D</v>
      </c>
      <c r="T114" s="32" t="str">
        <f t="shared" si="46"/>
        <v>D</v>
      </c>
      <c r="U114" s="33" t="str">
        <f t="shared" si="47"/>
        <v>D</v>
      </c>
    </row>
    <row r="115" spans="1:21">
      <c r="A115" s="25">
        <v>113</v>
      </c>
      <c r="B115" s="26" t="s">
        <v>155</v>
      </c>
      <c r="C115" s="27">
        <v>37313</v>
      </c>
      <c r="D115" s="46" t="s">
        <v>160</v>
      </c>
      <c r="E115" s="28">
        <v>177</v>
      </c>
      <c r="F115" s="29">
        <v>288</v>
      </c>
      <c r="G115" s="30">
        <v>9.3000000000000007</v>
      </c>
      <c r="H115" s="29">
        <v>236</v>
      </c>
      <c r="I115" s="30">
        <v>11.6</v>
      </c>
      <c r="J115" s="31">
        <f t="shared" si="37"/>
        <v>38.85</v>
      </c>
      <c r="K115" s="32">
        <f t="shared" si="38"/>
        <v>34.199999999999996</v>
      </c>
      <c r="L115" s="32">
        <f t="shared" si="39"/>
        <v>0</v>
      </c>
      <c r="M115" s="32">
        <f t="shared" si="40"/>
        <v>46.800000000000004</v>
      </c>
      <c r="N115" s="32">
        <f t="shared" si="48"/>
        <v>8.3000000000000433</v>
      </c>
      <c r="O115" s="33">
        <f t="shared" si="41"/>
        <v>128.15000000000003</v>
      </c>
      <c r="P115" s="31" t="str">
        <f t="shared" si="42"/>
        <v>D</v>
      </c>
      <c r="Q115" s="32" t="str">
        <f t="shared" si="43"/>
        <v>D</v>
      </c>
      <c r="R115" s="32" t="str">
        <f t="shared" si="44"/>
        <v>D</v>
      </c>
      <c r="S115" s="32" t="str">
        <f t="shared" si="45"/>
        <v>D</v>
      </c>
      <c r="T115" s="32" t="str">
        <f t="shared" si="46"/>
        <v>D</v>
      </c>
      <c r="U115" s="33" t="str">
        <f t="shared" si="47"/>
        <v>D</v>
      </c>
    </row>
    <row r="116" spans="1:21">
      <c r="A116" s="25">
        <v>114</v>
      </c>
      <c r="B116" s="26" t="s">
        <v>66</v>
      </c>
      <c r="C116" s="27">
        <v>37251</v>
      </c>
      <c r="D116" s="46" t="s">
        <v>75</v>
      </c>
      <c r="E116" s="28">
        <v>172</v>
      </c>
      <c r="F116" s="29">
        <v>290</v>
      </c>
      <c r="G116" s="30">
        <v>12.7</v>
      </c>
      <c r="H116" s="29">
        <v>237</v>
      </c>
      <c r="I116" s="30">
        <v>11.48</v>
      </c>
      <c r="J116" s="31">
        <f t="shared" si="37"/>
        <v>11.100000000000001</v>
      </c>
      <c r="K116" s="32">
        <f t="shared" si="38"/>
        <v>39.9</v>
      </c>
      <c r="L116" s="32">
        <f t="shared" si="39"/>
        <v>12.2</v>
      </c>
      <c r="M116" s="32">
        <f t="shared" si="40"/>
        <v>47.7</v>
      </c>
      <c r="N116" s="32">
        <f t="shared" si="48"/>
        <v>13.280000000000012</v>
      </c>
      <c r="O116" s="33">
        <f t="shared" si="41"/>
        <v>124.18000000000002</v>
      </c>
      <c r="P116" s="31" t="str">
        <f t="shared" si="42"/>
        <v>D</v>
      </c>
      <c r="Q116" s="32" t="str">
        <f t="shared" si="43"/>
        <v>D</v>
      </c>
      <c r="R116" s="32" t="str">
        <f t="shared" si="44"/>
        <v>D</v>
      </c>
      <c r="S116" s="32" t="str">
        <f t="shared" si="45"/>
        <v>D</v>
      </c>
      <c r="T116" s="32" t="str">
        <f t="shared" si="46"/>
        <v>D</v>
      </c>
      <c r="U116" s="33" t="str">
        <f t="shared" si="47"/>
        <v>D</v>
      </c>
    </row>
    <row r="117" spans="1:21">
      <c r="A117" s="25">
        <v>115</v>
      </c>
      <c r="B117" s="26" t="s">
        <v>150</v>
      </c>
      <c r="C117" s="27">
        <v>37028</v>
      </c>
      <c r="D117" s="46" t="s">
        <v>160</v>
      </c>
      <c r="E117" s="28">
        <v>188</v>
      </c>
      <c r="F117" s="29">
        <v>284</v>
      </c>
      <c r="G117" s="30">
        <v>8.3000000000000007</v>
      </c>
      <c r="H117" s="29">
        <v>164</v>
      </c>
      <c r="I117" s="30">
        <v>13.2</v>
      </c>
      <c r="J117" s="31">
        <f t="shared" si="37"/>
        <v>99.9</v>
      </c>
      <c r="K117" s="32">
        <f t="shared" si="38"/>
        <v>22.799999999999997</v>
      </c>
      <c r="L117" s="32">
        <f t="shared" si="39"/>
        <v>0</v>
      </c>
      <c r="M117" s="32">
        <f t="shared" si="40"/>
        <v>0</v>
      </c>
      <c r="N117" s="32">
        <f t="shared" si="48"/>
        <v>0</v>
      </c>
      <c r="O117" s="33">
        <f t="shared" si="41"/>
        <v>122.7</v>
      </c>
      <c r="P117" s="31" t="str">
        <f t="shared" si="42"/>
        <v>B</v>
      </c>
      <c r="Q117" s="32" t="str">
        <f t="shared" si="43"/>
        <v>D</v>
      </c>
      <c r="R117" s="32" t="str">
        <f t="shared" si="44"/>
        <v>D</v>
      </c>
      <c r="S117" s="32" t="str">
        <f t="shared" si="45"/>
        <v>D</v>
      </c>
      <c r="T117" s="32" t="str">
        <f t="shared" si="46"/>
        <v>D</v>
      </c>
      <c r="U117" s="33" t="str">
        <f t="shared" si="47"/>
        <v>D</v>
      </c>
    </row>
    <row r="118" spans="1:21">
      <c r="A118" s="25">
        <v>116</v>
      </c>
      <c r="B118" s="26" t="s">
        <v>61</v>
      </c>
      <c r="C118" s="27">
        <v>37470</v>
      </c>
      <c r="D118" s="46" t="s">
        <v>62</v>
      </c>
      <c r="E118" s="28">
        <v>170</v>
      </c>
      <c r="F118" s="29">
        <v>279</v>
      </c>
      <c r="G118" s="30">
        <v>13.1</v>
      </c>
      <c r="H118" s="29">
        <v>235</v>
      </c>
      <c r="I118" s="30">
        <v>10.6</v>
      </c>
      <c r="J118" s="31">
        <f t="shared" si="37"/>
        <v>0</v>
      </c>
      <c r="K118" s="32">
        <f t="shared" si="38"/>
        <v>8.5499999999999989</v>
      </c>
      <c r="L118" s="32">
        <f t="shared" si="39"/>
        <v>14.64</v>
      </c>
      <c r="M118" s="32">
        <f t="shared" si="40"/>
        <v>45.9</v>
      </c>
      <c r="N118" s="32">
        <f t="shared" si="48"/>
        <v>49.800000000000047</v>
      </c>
      <c r="O118" s="33">
        <f t="shared" si="41"/>
        <v>118.89000000000004</v>
      </c>
      <c r="P118" s="31" t="str">
        <f t="shared" si="42"/>
        <v>D</v>
      </c>
      <c r="Q118" s="32" t="str">
        <f t="shared" si="43"/>
        <v>D</v>
      </c>
      <c r="R118" s="32" t="str">
        <f t="shared" si="44"/>
        <v>D</v>
      </c>
      <c r="S118" s="32" t="str">
        <f t="shared" si="45"/>
        <v>D</v>
      </c>
      <c r="T118" s="32" t="str">
        <f t="shared" si="46"/>
        <v>D</v>
      </c>
      <c r="U118" s="33" t="str">
        <f t="shared" si="47"/>
        <v>D</v>
      </c>
    </row>
    <row r="119" spans="1:21">
      <c r="A119" s="25">
        <v>117</v>
      </c>
      <c r="B119" s="26" t="s">
        <v>95</v>
      </c>
      <c r="C119" s="27">
        <v>37088</v>
      </c>
      <c r="D119" s="46" t="s">
        <v>99</v>
      </c>
      <c r="E119" s="28">
        <v>177</v>
      </c>
      <c r="F119" s="29">
        <v>286</v>
      </c>
      <c r="G119" s="30">
        <v>12.1</v>
      </c>
      <c r="H119" s="29">
        <v>203</v>
      </c>
      <c r="I119" s="30">
        <v>11.2</v>
      </c>
      <c r="J119" s="31">
        <f t="shared" si="37"/>
        <v>38.85</v>
      </c>
      <c r="K119" s="32">
        <f t="shared" si="38"/>
        <v>28.5</v>
      </c>
      <c r="L119" s="32">
        <f t="shared" si="39"/>
        <v>8.5400000000000009</v>
      </c>
      <c r="M119" s="32">
        <f t="shared" si="40"/>
        <v>17.100000000000001</v>
      </c>
      <c r="N119" s="32">
        <f t="shared" si="48"/>
        <v>24.900000000000059</v>
      </c>
      <c r="O119" s="33">
        <f t="shared" si="41"/>
        <v>117.89000000000007</v>
      </c>
      <c r="P119" s="31" t="str">
        <f t="shared" si="42"/>
        <v>D</v>
      </c>
      <c r="Q119" s="32" t="str">
        <f t="shared" si="43"/>
        <v>D</v>
      </c>
      <c r="R119" s="32" t="str">
        <f t="shared" si="44"/>
        <v>D</v>
      </c>
      <c r="S119" s="32" t="str">
        <f t="shared" si="45"/>
        <v>D</v>
      </c>
      <c r="T119" s="32" t="str">
        <f t="shared" si="46"/>
        <v>D</v>
      </c>
      <c r="U119" s="33" t="str">
        <f t="shared" si="47"/>
        <v>D</v>
      </c>
    </row>
    <row r="120" spans="1:21">
      <c r="A120" s="25">
        <v>118</v>
      </c>
      <c r="B120" s="26" t="s">
        <v>94</v>
      </c>
      <c r="C120" s="27">
        <v>37284</v>
      </c>
      <c r="D120" s="46" t="s">
        <v>99</v>
      </c>
      <c r="E120" s="28">
        <v>181</v>
      </c>
      <c r="F120" s="29">
        <v>282</v>
      </c>
      <c r="G120" s="30">
        <v>11.1</v>
      </c>
      <c r="H120" s="29">
        <v>206</v>
      </c>
      <c r="I120" s="30">
        <v>11.5</v>
      </c>
      <c r="J120" s="31">
        <f t="shared" si="37"/>
        <v>61.050000000000004</v>
      </c>
      <c r="K120" s="32">
        <f t="shared" si="38"/>
        <v>17.099999999999998</v>
      </c>
      <c r="L120" s="32">
        <f t="shared" si="39"/>
        <v>2.4400000000000022</v>
      </c>
      <c r="M120" s="32">
        <f t="shared" si="40"/>
        <v>19.8</v>
      </c>
      <c r="N120" s="32">
        <f t="shared" si="48"/>
        <v>12.450000000000029</v>
      </c>
      <c r="O120" s="33">
        <f t="shared" si="41"/>
        <v>112.84000000000003</v>
      </c>
      <c r="P120" s="31" t="str">
        <f t="shared" si="42"/>
        <v>D</v>
      </c>
      <c r="Q120" s="32" t="str">
        <f t="shared" si="43"/>
        <v>D</v>
      </c>
      <c r="R120" s="32" t="str">
        <f t="shared" si="44"/>
        <v>D</v>
      </c>
      <c r="S120" s="32" t="str">
        <f t="shared" si="45"/>
        <v>D</v>
      </c>
      <c r="T120" s="32" t="str">
        <f t="shared" si="46"/>
        <v>D</v>
      </c>
      <c r="U120" s="33" t="str">
        <f t="shared" si="47"/>
        <v>D</v>
      </c>
    </row>
    <row r="121" spans="1:21">
      <c r="A121" s="25">
        <v>119</v>
      </c>
      <c r="B121" s="26" t="s">
        <v>28</v>
      </c>
      <c r="C121" s="27"/>
      <c r="D121" s="46" t="s">
        <v>21</v>
      </c>
      <c r="E121" s="28">
        <v>175</v>
      </c>
      <c r="F121" s="29">
        <v>288</v>
      </c>
      <c r="G121" s="30">
        <v>10.4</v>
      </c>
      <c r="H121" s="29">
        <v>231</v>
      </c>
      <c r="I121" s="30">
        <v>11.7</v>
      </c>
      <c r="J121" s="31">
        <f t="shared" si="37"/>
        <v>27.75</v>
      </c>
      <c r="K121" s="32">
        <f t="shared" si="38"/>
        <v>34.199999999999996</v>
      </c>
      <c r="L121" s="32">
        <f t="shared" si="39"/>
        <v>0</v>
      </c>
      <c r="M121" s="32">
        <f t="shared" si="40"/>
        <v>42.300000000000004</v>
      </c>
      <c r="N121" s="32">
        <f t="shared" si="48"/>
        <v>4.150000000000059</v>
      </c>
      <c r="O121" s="33">
        <f t="shared" si="41"/>
        <v>108.40000000000006</v>
      </c>
      <c r="P121" s="31" t="str">
        <f t="shared" si="42"/>
        <v>D</v>
      </c>
      <c r="Q121" s="32" t="str">
        <f t="shared" si="43"/>
        <v>D</v>
      </c>
      <c r="R121" s="32" t="str">
        <f t="shared" si="44"/>
        <v>D</v>
      </c>
      <c r="S121" s="32" t="str">
        <f t="shared" si="45"/>
        <v>D</v>
      </c>
      <c r="T121" s="32" t="str">
        <f t="shared" si="46"/>
        <v>D</v>
      </c>
      <c r="U121" s="33" t="str">
        <f t="shared" si="47"/>
        <v>D</v>
      </c>
    </row>
    <row r="122" spans="1:21">
      <c r="A122" s="25">
        <v>120</v>
      </c>
      <c r="B122" s="26" t="s">
        <v>57</v>
      </c>
      <c r="C122" s="27">
        <v>36973</v>
      </c>
      <c r="D122" s="46" t="s">
        <v>62</v>
      </c>
      <c r="E122" s="28">
        <v>173</v>
      </c>
      <c r="F122" s="29">
        <v>282</v>
      </c>
      <c r="G122" s="30">
        <v>12.4</v>
      </c>
      <c r="H122" s="29">
        <v>211</v>
      </c>
      <c r="I122" s="30">
        <v>10.9</v>
      </c>
      <c r="J122" s="31">
        <f t="shared" si="37"/>
        <v>16.650000000000002</v>
      </c>
      <c r="K122" s="32">
        <f t="shared" si="38"/>
        <v>17.099999999999998</v>
      </c>
      <c r="L122" s="32">
        <f t="shared" si="39"/>
        <v>10.370000000000006</v>
      </c>
      <c r="M122" s="32">
        <f t="shared" si="40"/>
        <v>24.3</v>
      </c>
      <c r="N122" s="32">
        <f t="shared" si="48"/>
        <v>37.350000000000016</v>
      </c>
      <c r="O122" s="33">
        <f t="shared" si="41"/>
        <v>105.77000000000001</v>
      </c>
      <c r="P122" s="31" t="str">
        <f t="shared" si="42"/>
        <v>D</v>
      </c>
      <c r="Q122" s="32" t="str">
        <f t="shared" si="43"/>
        <v>D</v>
      </c>
      <c r="R122" s="32" t="str">
        <f t="shared" si="44"/>
        <v>D</v>
      </c>
      <c r="S122" s="32" t="str">
        <f t="shared" si="45"/>
        <v>D</v>
      </c>
      <c r="T122" s="32" t="str">
        <f t="shared" si="46"/>
        <v>D</v>
      </c>
      <c r="U122" s="33" t="str">
        <f t="shared" si="47"/>
        <v>D</v>
      </c>
    </row>
    <row r="123" spans="1:21">
      <c r="A123" s="25">
        <v>121</v>
      </c>
      <c r="B123" s="26" t="s">
        <v>168</v>
      </c>
      <c r="C123" s="27">
        <v>37028</v>
      </c>
      <c r="D123" s="46" t="s">
        <v>161</v>
      </c>
      <c r="E123" s="28">
        <v>179</v>
      </c>
      <c r="F123" s="29">
        <v>284</v>
      </c>
      <c r="G123" s="30">
        <v>13</v>
      </c>
      <c r="H123" s="29">
        <v>204</v>
      </c>
      <c r="I123" s="30">
        <v>12.16</v>
      </c>
      <c r="J123" s="31">
        <f t="shared" si="37"/>
        <v>49.95</v>
      </c>
      <c r="K123" s="32">
        <f t="shared" si="38"/>
        <v>22.799999999999997</v>
      </c>
      <c r="L123" s="32">
        <f t="shared" si="39"/>
        <v>14.030000000000003</v>
      </c>
      <c r="M123" s="32">
        <f t="shared" si="40"/>
        <v>18</v>
      </c>
      <c r="N123" s="32">
        <f t="shared" si="48"/>
        <v>0</v>
      </c>
      <c r="O123" s="33">
        <f t="shared" si="41"/>
        <v>104.78</v>
      </c>
      <c r="P123" s="31" t="str">
        <f t="shared" si="42"/>
        <v>D</v>
      </c>
      <c r="Q123" s="32" t="str">
        <f t="shared" si="43"/>
        <v>D</v>
      </c>
      <c r="R123" s="32" t="str">
        <f t="shared" si="44"/>
        <v>D</v>
      </c>
      <c r="S123" s="32" t="str">
        <f t="shared" si="45"/>
        <v>D</v>
      </c>
      <c r="T123" s="32" t="str">
        <f t="shared" si="46"/>
        <v>D</v>
      </c>
      <c r="U123" s="33" t="str">
        <f t="shared" si="47"/>
        <v>D</v>
      </c>
    </row>
    <row r="124" spans="1:21">
      <c r="A124" s="25">
        <v>122</v>
      </c>
      <c r="B124" s="26" t="s">
        <v>58</v>
      </c>
      <c r="C124" s="27">
        <v>37245</v>
      </c>
      <c r="D124" s="46" t="s">
        <v>62</v>
      </c>
      <c r="E124" s="28">
        <v>170</v>
      </c>
      <c r="F124" s="29">
        <v>282</v>
      </c>
      <c r="G124" s="30">
        <v>12.5</v>
      </c>
      <c r="H124" s="29">
        <v>221</v>
      </c>
      <c r="I124" s="30">
        <v>10.9</v>
      </c>
      <c r="J124" s="31">
        <f t="shared" si="37"/>
        <v>0</v>
      </c>
      <c r="K124" s="32">
        <f t="shared" si="38"/>
        <v>17.099999999999998</v>
      </c>
      <c r="L124" s="32">
        <f t="shared" si="39"/>
        <v>10.980000000000004</v>
      </c>
      <c r="M124" s="32">
        <f t="shared" si="40"/>
        <v>33.300000000000004</v>
      </c>
      <c r="N124" s="32">
        <f t="shared" si="48"/>
        <v>37.350000000000016</v>
      </c>
      <c r="O124" s="33">
        <f t="shared" si="41"/>
        <v>98.730000000000018</v>
      </c>
      <c r="P124" s="31" t="str">
        <f t="shared" si="42"/>
        <v>D</v>
      </c>
      <c r="Q124" s="32" t="str">
        <f t="shared" si="43"/>
        <v>D</v>
      </c>
      <c r="R124" s="32" t="str">
        <f t="shared" si="44"/>
        <v>D</v>
      </c>
      <c r="S124" s="32" t="str">
        <f t="shared" si="45"/>
        <v>D</v>
      </c>
      <c r="T124" s="32" t="str">
        <f t="shared" si="46"/>
        <v>D</v>
      </c>
      <c r="U124" s="33" t="str">
        <f t="shared" si="47"/>
        <v>D</v>
      </c>
    </row>
    <row r="125" spans="1:21">
      <c r="A125" s="25">
        <v>123</v>
      </c>
      <c r="B125" s="26" t="s">
        <v>47</v>
      </c>
      <c r="C125" s="27">
        <v>37730</v>
      </c>
      <c r="D125" s="46" t="s">
        <v>51</v>
      </c>
      <c r="E125" s="28">
        <v>178</v>
      </c>
      <c r="F125" s="29">
        <v>286</v>
      </c>
      <c r="G125" s="30">
        <v>13.4</v>
      </c>
      <c r="H125" s="29">
        <v>194</v>
      </c>
      <c r="I125" s="30">
        <v>12.19</v>
      </c>
      <c r="J125" s="31">
        <f t="shared" si="37"/>
        <v>44.400000000000006</v>
      </c>
      <c r="K125" s="32">
        <f t="shared" si="38"/>
        <v>28.5</v>
      </c>
      <c r="L125" s="32">
        <f t="shared" si="39"/>
        <v>16.470000000000006</v>
      </c>
      <c r="M125" s="32">
        <f t="shared" si="40"/>
        <v>9</v>
      </c>
      <c r="N125" s="32">
        <f t="shared" si="48"/>
        <v>0</v>
      </c>
      <c r="O125" s="33">
        <f t="shared" si="41"/>
        <v>98.37</v>
      </c>
      <c r="P125" s="31" t="str">
        <f t="shared" si="42"/>
        <v>D</v>
      </c>
      <c r="Q125" s="32" t="str">
        <f t="shared" si="43"/>
        <v>D</v>
      </c>
      <c r="R125" s="32" t="str">
        <f t="shared" si="44"/>
        <v>D</v>
      </c>
      <c r="S125" s="32" t="str">
        <f t="shared" si="45"/>
        <v>D</v>
      </c>
      <c r="T125" s="32" t="str">
        <f t="shared" si="46"/>
        <v>D</v>
      </c>
      <c r="U125" s="33" t="str">
        <f t="shared" si="47"/>
        <v>D</v>
      </c>
    </row>
    <row r="126" spans="1:21">
      <c r="A126" s="25">
        <v>124</v>
      </c>
      <c r="B126" s="26" t="s">
        <v>68</v>
      </c>
      <c r="C126" s="27">
        <v>37630</v>
      </c>
      <c r="D126" s="46" t="s">
        <v>75</v>
      </c>
      <c r="E126" s="28">
        <v>175</v>
      </c>
      <c r="F126" s="29">
        <v>282</v>
      </c>
      <c r="G126" s="30">
        <v>9.1999999999999993</v>
      </c>
      <c r="H126" s="29">
        <v>227</v>
      </c>
      <c r="I126" s="30">
        <v>11.48</v>
      </c>
      <c r="J126" s="31">
        <f t="shared" si="37"/>
        <v>27.75</v>
      </c>
      <c r="K126" s="32">
        <f t="shared" si="38"/>
        <v>17.099999999999998</v>
      </c>
      <c r="L126" s="32">
        <f t="shared" si="39"/>
        <v>0</v>
      </c>
      <c r="M126" s="32">
        <f t="shared" si="40"/>
        <v>38.700000000000003</v>
      </c>
      <c r="N126" s="32">
        <f t="shared" si="48"/>
        <v>13.280000000000012</v>
      </c>
      <c r="O126" s="33">
        <f t="shared" si="41"/>
        <v>96.830000000000013</v>
      </c>
      <c r="P126" s="31" t="str">
        <f t="shared" si="42"/>
        <v>D</v>
      </c>
      <c r="Q126" s="32" t="str">
        <f t="shared" si="43"/>
        <v>D</v>
      </c>
      <c r="R126" s="32" t="str">
        <f t="shared" si="44"/>
        <v>D</v>
      </c>
      <c r="S126" s="32" t="str">
        <f t="shared" si="45"/>
        <v>D</v>
      </c>
      <c r="T126" s="32" t="str">
        <f t="shared" si="46"/>
        <v>D</v>
      </c>
      <c r="U126" s="33" t="str">
        <f t="shared" si="47"/>
        <v>D</v>
      </c>
    </row>
    <row r="127" spans="1:21">
      <c r="A127" s="25">
        <v>125</v>
      </c>
      <c r="B127" s="26" t="s">
        <v>42</v>
      </c>
      <c r="C127" s="27">
        <v>37691</v>
      </c>
      <c r="D127" s="46" t="s">
        <v>44</v>
      </c>
      <c r="E127" s="28">
        <v>175</v>
      </c>
      <c r="F127" s="29">
        <v>286</v>
      </c>
      <c r="G127" s="30">
        <v>11.5</v>
      </c>
      <c r="H127" s="29">
        <v>223</v>
      </c>
      <c r="I127" s="30">
        <v>12.1</v>
      </c>
      <c r="J127" s="31">
        <f t="shared" si="37"/>
        <v>27.75</v>
      </c>
      <c r="K127" s="32">
        <f t="shared" si="38"/>
        <v>28.5</v>
      </c>
      <c r="L127" s="32">
        <f t="shared" si="39"/>
        <v>4.8800000000000043</v>
      </c>
      <c r="M127" s="32">
        <f t="shared" si="40"/>
        <v>35.1</v>
      </c>
      <c r="N127" s="32">
        <f t="shared" si="48"/>
        <v>0</v>
      </c>
      <c r="O127" s="33">
        <f t="shared" si="41"/>
        <v>96.23</v>
      </c>
      <c r="P127" s="31" t="str">
        <f t="shared" si="42"/>
        <v>D</v>
      </c>
      <c r="Q127" s="32" t="str">
        <f t="shared" si="43"/>
        <v>D</v>
      </c>
      <c r="R127" s="32" t="str">
        <f t="shared" si="44"/>
        <v>D</v>
      </c>
      <c r="S127" s="32" t="str">
        <f t="shared" si="45"/>
        <v>D</v>
      </c>
      <c r="T127" s="32" t="str">
        <f t="shared" si="46"/>
        <v>D</v>
      </c>
      <c r="U127" s="33" t="str">
        <f t="shared" si="47"/>
        <v>D</v>
      </c>
    </row>
    <row r="128" spans="1:21">
      <c r="A128" s="25">
        <v>126</v>
      </c>
      <c r="B128" s="26" t="s">
        <v>166</v>
      </c>
      <c r="C128" s="27">
        <v>37876</v>
      </c>
      <c r="D128" s="46" t="s">
        <v>161</v>
      </c>
      <c r="E128" s="28">
        <v>175</v>
      </c>
      <c r="F128" s="29">
        <v>275</v>
      </c>
      <c r="G128" s="30">
        <v>15.1</v>
      </c>
      <c r="H128" s="29">
        <v>230</v>
      </c>
      <c r="I128" s="30">
        <v>11.9</v>
      </c>
      <c r="J128" s="31">
        <f t="shared" si="37"/>
        <v>27.75</v>
      </c>
      <c r="K128" s="32">
        <f t="shared" si="38"/>
        <v>0</v>
      </c>
      <c r="L128" s="32">
        <f t="shared" si="39"/>
        <v>26.84</v>
      </c>
      <c r="M128" s="32">
        <f t="shared" si="40"/>
        <v>41.4</v>
      </c>
      <c r="N128" s="32">
        <f t="shared" si="48"/>
        <v>0</v>
      </c>
      <c r="O128" s="33">
        <f t="shared" si="41"/>
        <v>95.990000000000009</v>
      </c>
      <c r="P128" s="31" t="str">
        <f t="shared" si="42"/>
        <v>D</v>
      </c>
      <c r="Q128" s="32" t="str">
        <f t="shared" si="43"/>
        <v>D</v>
      </c>
      <c r="R128" s="32" t="str">
        <f t="shared" si="44"/>
        <v>D</v>
      </c>
      <c r="S128" s="32" t="str">
        <f t="shared" si="45"/>
        <v>D</v>
      </c>
      <c r="T128" s="32" t="str">
        <f t="shared" si="46"/>
        <v>D</v>
      </c>
      <c r="U128" s="33" t="str">
        <f t="shared" si="47"/>
        <v>D</v>
      </c>
    </row>
    <row r="129" spans="1:21">
      <c r="A129" s="25">
        <v>127</v>
      </c>
      <c r="B129" s="26" t="s">
        <v>131</v>
      </c>
      <c r="C129" s="27">
        <v>37341</v>
      </c>
      <c r="D129" s="46" t="s">
        <v>135</v>
      </c>
      <c r="E129" s="28">
        <v>158</v>
      </c>
      <c r="F129" s="29">
        <v>240</v>
      </c>
      <c r="G129" s="30">
        <v>9.3000000000000007</v>
      </c>
      <c r="H129" s="29">
        <v>290</v>
      </c>
      <c r="I129" s="30">
        <v>12.8</v>
      </c>
      <c r="J129" s="31">
        <f t="shared" si="37"/>
        <v>0</v>
      </c>
      <c r="K129" s="32">
        <f t="shared" si="38"/>
        <v>0</v>
      </c>
      <c r="L129" s="32">
        <f t="shared" si="39"/>
        <v>0</v>
      </c>
      <c r="M129" s="32">
        <f t="shared" si="40"/>
        <v>95.4</v>
      </c>
      <c r="N129" s="32">
        <f t="shared" si="48"/>
        <v>0</v>
      </c>
      <c r="O129" s="33">
        <f t="shared" si="41"/>
        <v>95.4</v>
      </c>
      <c r="P129" s="31" t="str">
        <f t="shared" si="42"/>
        <v>D</v>
      </c>
      <c r="Q129" s="32" t="str">
        <f t="shared" si="43"/>
        <v>D</v>
      </c>
      <c r="R129" s="32" t="str">
        <f t="shared" si="44"/>
        <v>D</v>
      </c>
      <c r="S129" s="32" t="str">
        <f t="shared" si="45"/>
        <v>A</v>
      </c>
      <c r="T129" s="32" t="str">
        <f t="shared" si="46"/>
        <v>D</v>
      </c>
      <c r="U129" s="33" t="str">
        <f t="shared" si="47"/>
        <v>D</v>
      </c>
    </row>
    <row r="130" spans="1:21">
      <c r="A130" s="25">
        <v>128</v>
      </c>
      <c r="B130" s="26" t="s">
        <v>27</v>
      </c>
      <c r="C130" s="27"/>
      <c r="D130" s="46" t="s">
        <v>21</v>
      </c>
      <c r="E130" s="28">
        <v>175</v>
      </c>
      <c r="F130" s="29">
        <v>282</v>
      </c>
      <c r="G130" s="30">
        <v>10.7</v>
      </c>
      <c r="H130" s="29">
        <v>217</v>
      </c>
      <c r="I130" s="30">
        <v>11.3</v>
      </c>
      <c r="J130" s="31">
        <f t="shared" si="37"/>
        <v>27.75</v>
      </c>
      <c r="K130" s="32">
        <f t="shared" si="38"/>
        <v>17.099999999999998</v>
      </c>
      <c r="L130" s="32">
        <f t="shared" si="39"/>
        <v>0</v>
      </c>
      <c r="M130" s="32">
        <f t="shared" si="40"/>
        <v>29.7</v>
      </c>
      <c r="N130" s="32">
        <f t="shared" si="48"/>
        <v>20.75</v>
      </c>
      <c r="O130" s="33">
        <f t="shared" si="41"/>
        <v>95.3</v>
      </c>
      <c r="P130" s="31" t="str">
        <f t="shared" si="42"/>
        <v>D</v>
      </c>
      <c r="Q130" s="32" t="str">
        <f t="shared" si="43"/>
        <v>D</v>
      </c>
      <c r="R130" s="32" t="str">
        <f t="shared" si="44"/>
        <v>D</v>
      </c>
      <c r="S130" s="32" t="str">
        <f t="shared" si="45"/>
        <v>D</v>
      </c>
      <c r="T130" s="32" t="str">
        <f t="shared" si="46"/>
        <v>D</v>
      </c>
      <c r="U130" s="33" t="str">
        <f t="shared" si="47"/>
        <v>D</v>
      </c>
    </row>
    <row r="131" spans="1:21">
      <c r="A131" s="25">
        <v>129</v>
      </c>
      <c r="B131" s="26" t="s">
        <v>60</v>
      </c>
      <c r="C131" s="27">
        <v>37302</v>
      </c>
      <c r="D131" s="46" t="s">
        <v>62</v>
      </c>
      <c r="E131" s="28">
        <v>173</v>
      </c>
      <c r="F131" s="29">
        <v>279</v>
      </c>
      <c r="G131" s="30">
        <v>11.6</v>
      </c>
      <c r="H131" s="29">
        <v>238</v>
      </c>
      <c r="I131" s="30">
        <v>11.5</v>
      </c>
      <c r="J131" s="31">
        <f t="shared" ref="J131:J154" si="49">MAX(0,(E131-170)*3.7*1.5)</f>
        <v>16.650000000000002</v>
      </c>
      <c r="K131" s="32">
        <f t="shared" ref="K131:K154" si="50">MAX(0,(F131-276)*1.9*1.5)</f>
        <v>8.5499999999999989</v>
      </c>
      <c r="L131" s="32">
        <f t="shared" ref="L131:L154" si="51">MAX(0,(G131-10.7)*6.1)</f>
        <v>5.490000000000002</v>
      </c>
      <c r="M131" s="32">
        <f t="shared" ref="M131:M154" si="52">+MAX(0,(H131-184)*0.9)</f>
        <v>48.6</v>
      </c>
      <c r="N131" s="32">
        <f t="shared" si="48"/>
        <v>12.450000000000029</v>
      </c>
      <c r="O131" s="33">
        <f t="shared" ref="O131:O154" si="53">+SUM(J131:N131)</f>
        <v>91.740000000000038</v>
      </c>
      <c r="P131" s="31" t="str">
        <f t="shared" ref="P131:P154" si="54">IF(J131&gt;=1.5*75,"A",IF(J131&gt;=1.5*60,"B",IF(J131&gt;=1.5*50,"C","D")))</f>
        <v>D</v>
      </c>
      <c r="Q131" s="32" t="str">
        <f t="shared" ref="Q131:Q154" si="55">IF(K131&gt;=1.5*75,"A",IF(K131&gt;=1.5*60,"B",IF(K131&gt;=1.5*50,"C","D")))</f>
        <v>D</v>
      </c>
      <c r="R131" s="32" t="str">
        <f t="shared" ref="R131:R154" si="56">IF(L131&gt;=75,"A",IF(L131&gt;=60,"B",IF(L131&gt;=50,"C","D")))</f>
        <v>D</v>
      </c>
      <c r="S131" s="32" t="str">
        <f t="shared" ref="S131:S154" si="57">IF(M131&gt;=75,"A",IF(M131&gt;=60,"B",IF(M131&gt;=50,"C","D")))</f>
        <v>D</v>
      </c>
      <c r="T131" s="32" t="str">
        <f t="shared" ref="T131:T154" si="58">IF(N131&gt;=75,"A",IF(N131&gt;=60,"B",IF(N131&gt;=50,"C","D")))</f>
        <v>D</v>
      </c>
      <c r="U131" s="33" t="str">
        <f t="shared" ref="U131:U154" si="59">+IF(O131&gt;=(1.5+1.5+1+1+1)*75,"A",IF(O131&gt;=(1.5+1.5+1+1+1)*60,"B",IF(O131&gt;=(1.5+1.5+1+1+1)*50,"C","D")))</f>
        <v>D</v>
      </c>
    </row>
    <row r="132" spans="1:21">
      <c r="A132" s="25">
        <v>130</v>
      </c>
      <c r="B132" s="26" t="s">
        <v>91</v>
      </c>
      <c r="C132" s="27">
        <v>37344</v>
      </c>
      <c r="D132" s="46" t="s">
        <v>99</v>
      </c>
      <c r="E132" s="28">
        <v>168</v>
      </c>
      <c r="F132" s="29">
        <v>278</v>
      </c>
      <c r="G132" s="30">
        <v>14.5</v>
      </c>
      <c r="H132" s="29">
        <v>206</v>
      </c>
      <c r="I132" s="30">
        <v>11</v>
      </c>
      <c r="J132" s="31">
        <f t="shared" si="49"/>
        <v>0</v>
      </c>
      <c r="K132" s="32">
        <f t="shared" si="50"/>
        <v>5.6999999999999993</v>
      </c>
      <c r="L132" s="32">
        <f t="shared" si="51"/>
        <v>23.180000000000003</v>
      </c>
      <c r="M132" s="32">
        <f t="shared" si="52"/>
        <v>19.8</v>
      </c>
      <c r="N132" s="32">
        <f t="shared" si="48"/>
        <v>33.200000000000031</v>
      </c>
      <c r="O132" s="33">
        <f t="shared" si="53"/>
        <v>81.880000000000038</v>
      </c>
      <c r="P132" s="31" t="str">
        <f t="shared" si="54"/>
        <v>D</v>
      </c>
      <c r="Q132" s="32" t="str">
        <f t="shared" si="55"/>
        <v>D</v>
      </c>
      <c r="R132" s="32" t="str">
        <f t="shared" si="56"/>
        <v>D</v>
      </c>
      <c r="S132" s="32" t="str">
        <f t="shared" si="57"/>
        <v>D</v>
      </c>
      <c r="T132" s="32" t="str">
        <f t="shared" si="58"/>
        <v>D</v>
      </c>
      <c r="U132" s="33" t="str">
        <f t="shared" si="59"/>
        <v>D</v>
      </c>
    </row>
    <row r="133" spans="1:21">
      <c r="A133" s="25">
        <v>131</v>
      </c>
      <c r="B133" s="26" t="s">
        <v>149</v>
      </c>
      <c r="C133" s="27">
        <v>37222</v>
      </c>
      <c r="D133" s="46" t="s">
        <v>160</v>
      </c>
      <c r="E133" s="28">
        <v>176</v>
      </c>
      <c r="F133" s="29">
        <v>282</v>
      </c>
      <c r="G133" s="30">
        <v>11.6</v>
      </c>
      <c r="H133" s="29">
        <v>188</v>
      </c>
      <c r="I133" s="30">
        <v>11.3</v>
      </c>
      <c r="J133" s="31">
        <f t="shared" si="49"/>
        <v>33.300000000000004</v>
      </c>
      <c r="K133" s="32">
        <f t="shared" si="50"/>
        <v>17.099999999999998</v>
      </c>
      <c r="L133" s="32">
        <f t="shared" si="51"/>
        <v>5.490000000000002</v>
      </c>
      <c r="M133" s="32">
        <f t="shared" si="52"/>
        <v>3.6</v>
      </c>
      <c r="N133" s="32">
        <f t="shared" si="48"/>
        <v>20.75</v>
      </c>
      <c r="O133" s="33">
        <f t="shared" si="53"/>
        <v>80.240000000000009</v>
      </c>
      <c r="P133" s="31" t="str">
        <f t="shared" si="54"/>
        <v>D</v>
      </c>
      <c r="Q133" s="32" t="str">
        <f t="shared" si="55"/>
        <v>D</v>
      </c>
      <c r="R133" s="32" t="str">
        <f t="shared" si="56"/>
        <v>D</v>
      </c>
      <c r="S133" s="32" t="str">
        <f t="shared" si="57"/>
        <v>D</v>
      </c>
      <c r="T133" s="32" t="str">
        <f t="shared" si="58"/>
        <v>D</v>
      </c>
      <c r="U133" s="33" t="str">
        <f t="shared" si="59"/>
        <v>D</v>
      </c>
    </row>
    <row r="134" spans="1:21">
      <c r="A134" s="25">
        <v>132</v>
      </c>
      <c r="B134" s="26" t="s">
        <v>43</v>
      </c>
      <c r="C134" s="27"/>
      <c r="D134" s="46" t="s">
        <v>44</v>
      </c>
      <c r="E134" s="28">
        <v>172</v>
      </c>
      <c r="F134" s="29">
        <v>282</v>
      </c>
      <c r="G134" s="30">
        <v>12.8</v>
      </c>
      <c r="H134" s="29">
        <v>216</v>
      </c>
      <c r="I134" s="30">
        <v>12.3</v>
      </c>
      <c r="J134" s="31">
        <f t="shared" si="49"/>
        <v>11.100000000000001</v>
      </c>
      <c r="K134" s="32">
        <f t="shared" si="50"/>
        <v>17.099999999999998</v>
      </c>
      <c r="L134" s="32">
        <f t="shared" si="51"/>
        <v>12.810000000000008</v>
      </c>
      <c r="M134" s="32">
        <f t="shared" si="52"/>
        <v>28.8</v>
      </c>
      <c r="N134" s="32">
        <f t="shared" si="48"/>
        <v>0</v>
      </c>
      <c r="O134" s="33">
        <f t="shared" si="53"/>
        <v>69.81</v>
      </c>
      <c r="P134" s="31" t="str">
        <f t="shared" si="54"/>
        <v>D</v>
      </c>
      <c r="Q134" s="32" t="str">
        <f t="shared" si="55"/>
        <v>D</v>
      </c>
      <c r="R134" s="32" t="str">
        <f t="shared" si="56"/>
        <v>D</v>
      </c>
      <c r="S134" s="32" t="str">
        <f t="shared" si="57"/>
        <v>D</v>
      </c>
      <c r="T134" s="32" t="str">
        <f t="shared" si="58"/>
        <v>D</v>
      </c>
      <c r="U134" s="33" t="str">
        <f t="shared" si="59"/>
        <v>D</v>
      </c>
    </row>
    <row r="135" spans="1:21">
      <c r="A135" s="25">
        <v>133</v>
      </c>
      <c r="B135" s="26" t="s">
        <v>98</v>
      </c>
      <c r="C135" s="27">
        <v>37378</v>
      </c>
      <c r="D135" s="46" t="s">
        <v>99</v>
      </c>
      <c r="E135" s="28">
        <v>171</v>
      </c>
      <c r="F135" s="29">
        <v>282</v>
      </c>
      <c r="G135" s="30">
        <v>13.4</v>
      </c>
      <c r="H135" s="29">
        <v>218</v>
      </c>
      <c r="I135" s="30">
        <v>11.8</v>
      </c>
      <c r="J135" s="31">
        <f t="shared" si="49"/>
        <v>5.5500000000000007</v>
      </c>
      <c r="K135" s="32">
        <f t="shared" si="50"/>
        <v>17.099999999999998</v>
      </c>
      <c r="L135" s="32">
        <f t="shared" si="51"/>
        <v>16.470000000000006</v>
      </c>
      <c r="M135" s="32">
        <f t="shared" si="52"/>
        <v>30.6</v>
      </c>
      <c r="N135" s="32">
        <f t="shared" si="48"/>
        <v>0</v>
      </c>
      <c r="O135" s="33">
        <f t="shared" si="53"/>
        <v>69.72</v>
      </c>
      <c r="P135" s="31" t="str">
        <f t="shared" si="54"/>
        <v>D</v>
      </c>
      <c r="Q135" s="32" t="str">
        <f t="shared" si="55"/>
        <v>D</v>
      </c>
      <c r="R135" s="32" t="str">
        <f t="shared" si="56"/>
        <v>D</v>
      </c>
      <c r="S135" s="32" t="str">
        <f t="shared" si="57"/>
        <v>D</v>
      </c>
      <c r="T135" s="32" t="str">
        <f t="shared" si="58"/>
        <v>D</v>
      </c>
      <c r="U135" s="33" t="str">
        <f t="shared" si="59"/>
        <v>D</v>
      </c>
    </row>
    <row r="136" spans="1:21">
      <c r="A136" s="25">
        <v>134</v>
      </c>
      <c r="B136" s="26" t="s">
        <v>130</v>
      </c>
      <c r="C136" s="27">
        <v>37407</v>
      </c>
      <c r="D136" s="46" t="s">
        <v>135</v>
      </c>
      <c r="E136" s="28">
        <v>160</v>
      </c>
      <c r="F136" s="29">
        <v>265</v>
      </c>
      <c r="G136" s="30">
        <v>11.1</v>
      </c>
      <c r="H136" s="29">
        <v>221</v>
      </c>
      <c r="I136" s="30">
        <v>11.2</v>
      </c>
      <c r="J136" s="31">
        <f t="shared" si="49"/>
        <v>0</v>
      </c>
      <c r="K136" s="32">
        <f t="shared" si="50"/>
        <v>0</v>
      </c>
      <c r="L136" s="32">
        <f t="shared" si="51"/>
        <v>2.4400000000000022</v>
      </c>
      <c r="M136" s="32">
        <f t="shared" si="52"/>
        <v>33.300000000000004</v>
      </c>
      <c r="N136" s="32">
        <f t="shared" si="48"/>
        <v>24.900000000000059</v>
      </c>
      <c r="O136" s="33">
        <f t="shared" si="53"/>
        <v>60.640000000000072</v>
      </c>
      <c r="P136" s="31" t="str">
        <f t="shared" si="54"/>
        <v>D</v>
      </c>
      <c r="Q136" s="32" t="str">
        <f t="shared" si="55"/>
        <v>D</v>
      </c>
      <c r="R136" s="32" t="str">
        <f t="shared" si="56"/>
        <v>D</v>
      </c>
      <c r="S136" s="32" t="str">
        <f t="shared" si="57"/>
        <v>D</v>
      </c>
      <c r="T136" s="32" t="str">
        <f t="shared" si="58"/>
        <v>D</v>
      </c>
      <c r="U136" s="33" t="str">
        <f t="shared" si="59"/>
        <v>D</v>
      </c>
    </row>
    <row r="137" spans="1:21">
      <c r="A137" s="25">
        <v>135</v>
      </c>
      <c r="B137" s="26" t="s">
        <v>31</v>
      </c>
      <c r="C137" s="27"/>
      <c r="D137" s="46" t="s">
        <v>21</v>
      </c>
      <c r="E137" s="28">
        <v>175</v>
      </c>
      <c r="F137" s="29">
        <v>275</v>
      </c>
      <c r="G137" s="30">
        <v>11.5</v>
      </c>
      <c r="H137" s="29">
        <v>204</v>
      </c>
      <c r="I137" s="30">
        <v>11.6</v>
      </c>
      <c r="J137" s="31">
        <f t="shared" si="49"/>
        <v>27.75</v>
      </c>
      <c r="K137" s="32">
        <f t="shared" si="50"/>
        <v>0</v>
      </c>
      <c r="L137" s="32">
        <f t="shared" si="51"/>
        <v>4.8800000000000043</v>
      </c>
      <c r="M137" s="32">
        <f t="shared" si="52"/>
        <v>18</v>
      </c>
      <c r="N137" s="32">
        <f t="shared" si="48"/>
        <v>8.3000000000000433</v>
      </c>
      <c r="O137" s="33">
        <f t="shared" si="53"/>
        <v>58.930000000000049</v>
      </c>
      <c r="P137" s="31" t="str">
        <f t="shared" si="54"/>
        <v>D</v>
      </c>
      <c r="Q137" s="32" t="str">
        <f t="shared" si="55"/>
        <v>D</v>
      </c>
      <c r="R137" s="32" t="str">
        <f t="shared" si="56"/>
        <v>D</v>
      </c>
      <c r="S137" s="32" t="str">
        <f t="shared" si="57"/>
        <v>D</v>
      </c>
      <c r="T137" s="32" t="str">
        <f t="shared" si="58"/>
        <v>D</v>
      </c>
      <c r="U137" s="33" t="str">
        <f t="shared" si="59"/>
        <v>D</v>
      </c>
    </row>
    <row r="138" spans="1:21">
      <c r="A138" s="25">
        <v>136</v>
      </c>
      <c r="B138" s="26" t="s">
        <v>134</v>
      </c>
      <c r="C138" s="27">
        <v>37115</v>
      </c>
      <c r="D138" s="46" t="s">
        <v>135</v>
      </c>
      <c r="E138" s="28">
        <v>169</v>
      </c>
      <c r="F138" s="29">
        <v>270</v>
      </c>
      <c r="G138" s="30">
        <v>11.8</v>
      </c>
      <c r="H138" s="29">
        <v>211</v>
      </c>
      <c r="I138" s="30">
        <v>11.2</v>
      </c>
      <c r="J138" s="31">
        <f t="shared" si="49"/>
        <v>0</v>
      </c>
      <c r="K138" s="32">
        <f t="shared" si="50"/>
        <v>0</v>
      </c>
      <c r="L138" s="32">
        <f t="shared" si="51"/>
        <v>6.710000000000008</v>
      </c>
      <c r="M138" s="32">
        <f t="shared" si="52"/>
        <v>24.3</v>
      </c>
      <c r="N138" s="32">
        <f t="shared" si="48"/>
        <v>24.900000000000059</v>
      </c>
      <c r="O138" s="33">
        <f t="shared" si="53"/>
        <v>55.910000000000068</v>
      </c>
      <c r="P138" s="31" t="str">
        <f t="shared" si="54"/>
        <v>D</v>
      </c>
      <c r="Q138" s="32" t="str">
        <f t="shared" si="55"/>
        <v>D</v>
      </c>
      <c r="R138" s="32" t="str">
        <f t="shared" si="56"/>
        <v>D</v>
      </c>
      <c r="S138" s="32" t="str">
        <f t="shared" si="57"/>
        <v>D</v>
      </c>
      <c r="T138" s="32" t="str">
        <f t="shared" si="58"/>
        <v>D</v>
      </c>
      <c r="U138" s="33" t="str">
        <f t="shared" si="59"/>
        <v>D</v>
      </c>
    </row>
    <row r="139" spans="1:21">
      <c r="A139" s="25">
        <v>137</v>
      </c>
      <c r="B139" s="26" t="s">
        <v>124</v>
      </c>
      <c r="C139" s="27">
        <v>37318</v>
      </c>
      <c r="D139" s="46" t="s">
        <v>125</v>
      </c>
      <c r="E139" s="28">
        <v>174</v>
      </c>
      <c r="F139" s="29">
        <v>275</v>
      </c>
      <c r="G139" s="30">
        <v>12.4</v>
      </c>
      <c r="H139" s="29">
        <v>198</v>
      </c>
      <c r="I139" s="30">
        <v>11.6</v>
      </c>
      <c r="J139" s="31">
        <f t="shared" si="49"/>
        <v>22.200000000000003</v>
      </c>
      <c r="K139" s="32">
        <f t="shared" si="50"/>
        <v>0</v>
      </c>
      <c r="L139" s="32">
        <f t="shared" si="51"/>
        <v>10.370000000000006</v>
      </c>
      <c r="M139" s="32">
        <f t="shared" si="52"/>
        <v>12.6</v>
      </c>
      <c r="N139" s="32">
        <f t="shared" si="48"/>
        <v>8.3000000000000433</v>
      </c>
      <c r="O139" s="33">
        <f t="shared" si="53"/>
        <v>53.470000000000056</v>
      </c>
      <c r="P139" s="31" t="str">
        <f t="shared" si="54"/>
        <v>D</v>
      </c>
      <c r="Q139" s="32" t="str">
        <f t="shared" si="55"/>
        <v>D</v>
      </c>
      <c r="R139" s="32" t="str">
        <f t="shared" si="56"/>
        <v>D</v>
      </c>
      <c r="S139" s="32" t="str">
        <f t="shared" si="57"/>
        <v>D</v>
      </c>
      <c r="T139" s="32" t="str">
        <f t="shared" si="58"/>
        <v>D</v>
      </c>
      <c r="U139" s="33" t="str">
        <f t="shared" si="59"/>
        <v>D</v>
      </c>
    </row>
    <row r="140" spans="1:21">
      <c r="A140" s="25">
        <v>138</v>
      </c>
      <c r="B140" s="26" t="s">
        <v>46</v>
      </c>
      <c r="C140" s="27">
        <v>37997</v>
      </c>
      <c r="D140" s="46" t="s">
        <v>51</v>
      </c>
      <c r="E140" s="28">
        <v>171</v>
      </c>
      <c r="F140" s="29">
        <v>278</v>
      </c>
      <c r="G140" s="30">
        <v>13.5</v>
      </c>
      <c r="H140" s="29">
        <v>205</v>
      </c>
      <c r="I140" s="30">
        <v>11.65</v>
      </c>
      <c r="J140" s="31">
        <f t="shared" si="49"/>
        <v>5.5500000000000007</v>
      </c>
      <c r="K140" s="32">
        <f t="shared" si="50"/>
        <v>5.6999999999999993</v>
      </c>
      <c r="L140" s="32">
        <f t="shared" si="51"/>
        <v>17.080000000000002</v>
      </c>
      <c r="M140" s="32">
        <f t="shared" si="52"/>
        <v>18.900000000000002</v>
      </c>
      <c r="N140" s="32">
        <f t="shared" si="48"/>
        <v>6.2250000000000147</v>
      </c>
      <c r="O140" s="33">
        <f t="shared" si="53"/>
        <v>53.45500000000002</v>
      </c>
      <c r="P140" s="31" t="str">
        <f t="shared" si="54"/>
        <v>D</v>
      </c>
      <c r="Q140" s="32" t="str">
        <f t="shared" si="55"/>
        <v>D</v>
      </c>
      <c r="R140" s="32" t="str">
        <f t="shared" si="56"/>
        <v>D</v>
      </c>
      <c r="S140" s="32" t="str">
        <f t="shared" si="57"/>
        <v>D</v>
      </c>
      <c r="T140" s="32" t="str">
        <f t="shared" si="58"/>
        <v>D</v>
      </c>
      <c r="U140" s="33" t="str">
        <f t="shared" si="59"/>
        <v>D</v>
      </c>
    </row>
    <row r="141" spans="1:21">
      <c r="A141" s="25">
        <v>139</v>
      </c>
      <c r="B141" s="26" t="s">
        <v>154</v>
      </c>
      <c r="C141" s="27">
        <v>37694</v>
      </c>
      <c r="D141" s="46" t="s">
        <v>160</v>
      </c>
      <c r="E141" s="28">
        <v>170</v>
      </c>
      <c r="F141" s="29">
        <v>275</v>
      </c>
      <c r="G141" s="30">
        <v>12.4</v>
      </c>
      <c r="H141" s="29">
        <v>220</v>
      </c>
      <c r="I141" s="30">
        <v>11.6</v>
      </c>
      <c r="J141" s="31">
        <f t="shared" si="49"/>
        <v>0</v>
      </c>
      <c r="K141" s="32">
        <f t="shared" si="50"/>
        <v>0</v>
      </c>
      <c r="L141" s="32">
        <f t="shared" si="51"/>
        <v>10.370000000000006</v>
      </c>
      <c r="M141" s="32">
        <f t="shared" si="52"/>
        <v>32.4</v>
      </c>
      <c r="N141" s="32">
        <f t="shared" si="48"/>
        <v>8.3000000000000433</v>
      </c>
      <c r="O141" s="33">
        <f t="shared" si="53"/>
        <v>51.07000000000005</v>
      </c>
      <c r="P141" s="31" t="str">
        <f t="shared" si="54"/>
        <v>D</v>
      </c>
      <c r="Q141" s="32" t="str">
        <f t="shared" si="55"/>
        <v>D</v>
      </c>
      <c r="R141" s="32" t="str">
        <f t="shared" si="56"/>
        <v>D</v>
      </c>
      <c r="S141" s="32" t="str">
        <f t="shared" si="57"/>
        <v>D</v>
      </c>
      <c r="T141" s="32" t="str">
        <f t="shared" si="58"/>
        <v>D</v>
      </c>
      <c r="U141" s="33" t="str">
        <f t="shared" si="59"/>
        <v>D</v>
      </c>
    </row>
    <row r="142" spans="1:21">
      <c r="A142" s="25">
        <v>140</v>
      </c>
      <c r="B142" s="26" t="s">
        <v>173</v>
      </c>
      <c r="C142" s="27">
        <v>37302</v>
      </c>
      <c r="D142" s="46" t="s">
        <v>161</v>
      </c>
      <c r="E142" s="28">
        <v>171</v>
      </c>
      <c r="F142" s="29">
        <v>275</v>
      </c>
      <c r="G142" s="30">
        <v>11.5</v>
      </c>
      <c r="H142" s="29">
        <v>209</v>
      </c>
      <c r="I142" s="30">
        <v>11.4</v>
      </c>
      <c r="J142" s="31">
        <f t="shared" si="49"/>
        <v>5.5500000000000007</v>
      </c>
      <c r="K142" s="32">
        <f t="shared" si="50"/>
        <v>0</v>
      </c>
      <c r="L142" s="32">
        <f t="shared" si="51"/>
        <v>4.8800000000000043</v>
      </c>
      <c r="M142" s="32">
        <f t="shared" si="52"/>
        <v>22.5</v>
      </c>
      <c r="N142" s="32">
        <f t="shared" si="48"/>
        <v>16.600000000000016</v>
      </c>
      <c r="O142" s="33">
        <f t="shared" si="53"/>
        <v>49.530000000000022</v>
      </c>
      <c r="P142" s="31" t="str">
        <f t="shared" si="54"/>
        <v>D</v>
      </c>
      <c r="Q142" s="32" t="str">
        <f t="shared" si="55"/>
        <v>D</v>
      </c>
      <c r="R142" s="32" t="str">
        <f t="shared" si="56"/>
        <v>D</v>
      </c>
      <c r="S142" s="32" t="str">
        <f t="shared" si="57"/>
        <v>D</v>
      </c>
      <c r="T142" s="32" t="str">
        <f t="shared" si="58"/>
        <v>D</v>
      </c>
      <c r="U142" s="33" t="str">
        <f t="shared" si="59"/>
        <v>D</v>
      </c>
    </row>
    <row r="143" spans="1:21">
      <c r="A143" s="25">
        <v>141</v>
      </c>
      <c r="B143" s="26" t="s">
        <v>70</v>
      </c>
      <c r="C143" s="27">
        <v>37216</v>
      </c>
      <c r="D143" s="46" t="s">
        <v>75</v>
      </c>
      <c r="E143" s="28">
        <v>170</v>
      </c>
      <c r="F143" s="29">
        <v>279</v>
      </c>
      <c r="G143" s="30">
        <v>14.6</v>
      </c>
      <c r="H143" s="29">
        <v>182</v>
      </c>
      <c r="I143" s="30">
        <v>11.65</v>
      </c>
      <c r="J143" s="31">
        <f t="shared" si="49"/>
        <v>0</v>
      </c>
      <c r="K143" s="32">
        <f t="shared" si="50"/>
        <v>8.5499999999999989</v>
      </c>
      <c r="L143" s="32">
        <f t="shared" si="51"/>
        <v>23.79</v>
      </c>
      <c r="M143" s="32">
        <f t="shared" si="52"/>
        <v>0</v>
      </c>
      <c r="N143" s="32">
        <f t="shared" ref="N143:N154" si="60">MAX(0,(11.8-I143)*41.5)</f>
        <v>6.2250000000000147</v>
      </c>
      <c r="O143" s="33">
        <f t="shared" si="53"/>
        <v>38.565000000000012</v>
      </c>
      <c r="P143" s="31" t="str">
        <f t="shared" si="54"/>
        <v>D</v>
      </c>
      <c r="Q143" s="32" t="str">
        <f t="shared" si="55"/>
        <v>D</v>
      </c>
      <c r="R143" s="32" t="str">
        <f t="shared" si="56"/>
        <v>D</v>
      </c>
      <c r="S143" s="32" t="str">
        <f t="shared" si="57"/>
        <v>D</v>
      </c>
      <c r="T143" s="32" t="str">
        <f t="shared" si="58"/>
        <v>D</v>
      </c>
      <c r="U143" s="33" t="str">
        <f t="shared" si="59"/>
        <v>D</v>
      </c>
    </row>
    <row r="144" spans="1:21">
      <c r="A144" s="25">
        <v>142</v>
      </c>
      <c r="B144" s="26" t="s">
        <v>34</v>
      </c>
      <c r="C144" s="27">
        <v>37013</v>
      </c>
      <c r="D144" s="46" t="s">
        <v>44</v>
      </c>
      <c r="E144" s="28">
        <v>164</v>
      </c>
      <c r="F144" s="29">
        <v>265</v>
      </c>
      <c r="G144" s="30">
        <v>9.5</v>
      </c>
      <c r="H144" s="29">
        <v>210</v>
      </c>
      <c r="I144" s="30">
        <v>11.6</v>
      </c>
      <c r="J144" s="31">
        <f t="shared" si="49"/>
        <v>0</v>
      </c>
      <c r="K144" s="32">
        <f t="shared" si="50"/>
        <v>0</v>
      </c>
      <c r="L144" s="32">
        <f t="shared" si="51"/>
        <v>0</v>
      </c>
      <c r="M144" s="32">
        <f t="shared" si="52"/>
        <v>23.400000000000002</v>
      </c>
      <c r="N144" s="32">
        <f t="shared" si="60"/>
        <v>8.3000000000000433</v>
      </c>
      <c r="O144" s="33">
        <f t="shared" si="53"/>
        <v>31.700000000000045</v>
      </c>
      <c r="P144" s="31" t="str">
        <f t="shared" si="54"/>
        <v>D</v>
      </c>
      <c r="Q144" s="32" t="str">
        <f t="shared" si="55"/>
        <v>D</v>
      </c>
      <c r="R144" s="32" t="str">
        <f t="shared" si="56"/>
        <v>D</v>
      </c>
      <c r="S144" s="32" t="str">
        <f t="shared" si="57"/>
        <v>D</v>
      </c>
      <c r="T144" s="32" t="str">
        <f t="shared" si="58"/>
        <v>D</v>
      </c>
      <c r="U144" s="33" t="str">
        <f t="shared" si="59"/>
        <v>D</v>
      </c>
    </row>
    <row r="145" spans="1:21">
      <c r="A145" s="25">
        <v>143</v>
      </c>
      <c r="B145" s="26" t="s">
        <v>127</v>
      </c>
      <c r="C145" s="27">
        <v>37452</v>
      </c>
      <c r="D145" s="46" t="s">
        <v>135</v>
      </c>
      <c r="E145" s="28">
        <v>169</v>
      </c>
      <c r="F145" s="29">
        <v>270</v>
      </c>
      <c r="G145" s="30">
        <v>8.1999999999999993</v>
      </c>
      <c r="H145" s="29">
        <v>196</v>
      </c>
      <c r="I145" s="30">
        <v>11.3</v>
      </c>
      <c r="J145" s="31">
        <f t="shared" si="49"/>
        <v>0</v>
      </c>
      <c r="K145" s="32">
        <f t="shared" si="50"/>
        <v>0</v>
      </c>
      <c r="L145" s="32">
        <f t="shared" si="51"/>
        <v>0</v>
      </c>
      <c r="M145" s="32">
        <f t="shared" si="52"/>
        <v>10.8</v>
      </c>
      <c r="N145" s="32">
        <f t="shared" si="60"/>
        <v>20.75</v>
      </c>
      <c r="O145" s="33">
        <f t="shared" si="53"/>
        <v>31.55</v>
      </c>
      <c r="P145" s="31" t="str">
        <f t="shared" si="54"/>
        <v>D</v>
      </c>
      <c r="Q145" s="32" t="str">
        <f t="shared" si="55"/>
        <v>D</v>
      </c>
      <c r="R145" s="32" t="str">
        <f t="shared" si="56"/>
        <v>D</v>
      </c>
      <c r="S145" s="32" t="str">
        <f t="shared" si="57"/>
        <v>D</v>
      </c>
      <c r="T145" s="32" t="str">
        <f t="shared" si="58"/>
        <v>D</v>
      </c>
      <c r="U145" s="33" t="str">
        <f t="shared" si="59"/>
        <v>D</v>
      </c>
    </row>
    <row r="146" spans="1:21">
      <c r="A146" s="25">
        <v>144</v>
      </c>
      <c r="B146" s="26" t="s">
        <v>132</v>
      </c>
      <c r="C146" s="27">
        <v>37488</v>
      </c>
      <c r="D146" s="46" t="s">
        <v>135</v>
      </c>
      <c r="E146" s="28">
        <v>171</v>
      </c>
      <c r="F146" s="29">
        <v>265</v>
      </c>
      <c r="G146" s="30">
        <v>12.8</v>
      </c>
      <c r="H146" s="29">
        <v>178</v>
      </c>
      <c r="I146" s="30">
        <v>11.5</v>
      </c>
      <c r="J146" s="31">
        <f t="shared" si="49"/>
        <v>5.5500000000000007</v>
      </c>
      <c r="K146" s="32">
        <f t="shared" si="50"/>
        <v>0</v>
      </c>
      <c r="L146" s="32">
        <f t="shared" si="51"/>
        <v>12.810000000000008</v>
      </c>
      <c r="M146" s="32">
        <f t="shared" si="52"/>
        <v>0</v>
      </c>
      <c r="N146" s="32">
        <f t="shared" si="60"/>
        <v>12.450000000000029</v>
      </c>
      <c r="O146" s="33">
        <f t="shared" si="53"/>
        <v>30.810000000000038</v>
      </c>
      <c r="P146" s="31" t="str">
        <f t="shared" si="54"/>
        <v>D</v>
      </c>
      <c r="Q146" s="32" t="str">
        <f t="shared" si="55"/>
        <v>D</v>
      </c>
      <c r="R146" s="32" t="str">
        <f t="shared" si="56"/>
        <v>D</v>
      </c>
      <c r="S146" s="32" t="str">
        <f t="shared" si="57"/>
        <v>D</v>
      </c>
      <c r="T146" s="32" t="str">
        <f t="shared" si="58"/>
        <v>D</v>
      </c>
      <c r="U146" s="33" t="str">
        <f t="shared" si="59"/>
        <v>D</v>
      </c>
    </row>
    <row r="147" spans="1:21">
      <c r="A147" s="25">
        <v>145</v>
      </c>
      <c r="B147" s="26" t="s">
        <v>96</v>
      </c>
      <c r="C147" s="27">
        <v>37731</v>
      </c>
      <c r="D147" s="46" t="s">
        <v>99</v>
      </c>
      <c r="E147" s="28">
        <v>164</v>
      </c>
      <c r="F147" s="29">
        <v>278</v>
      </c>
      <c r="G147" s="30">
        <v>11.2</v>
      </c>
      <c r="H147" s="29">
        <v>202</v>
      </c>
      <c r="I147" s="30">
        <v>11.7</v>
      </c>
      <c r="J147" s="31">
        <f t="shared" si="49"/>
        <v>0</v>
      </c>
      <c r="K147" s="32">
        <f t="shared" si="50"/>
        <v>5.6999999999999993</v>
      </c>
      <c r="L147" s="32">
        <f t="shared" si="51"/>
        <v>3.05</v>
      </c>
      <c r="M147" s="32">
        <f t="shared" si="52"/>
        <v>16.2</v>
      </c>
      <c r="N147" s="32">
        <f t="shared" si="60"/>
        <v>4.150000000000059</v>
      </c>
      <c r="O147" s="33">
        <f t="shared" si="53"/>
        <v>29.100000000000058</v>
      </c>
      <c r="P147" s="31" t="str">
        <f t="shared" si="54"/>
        <v>D</v>
      </c>
      <c r="Q147" s="32" t="str">
        <f t="shared" si="55"/>
        <v>D</v>
      </c>
      <c r="R147" s="32" t="str">
        <f t="shared" si="56"/>
        <v>D</v>
      </c>
      <c r="S147" s="32" t="str">
        <f t="shared" si="57"/>
        <v>D</v>
      </c>
      <c r="T147" s="32" t="str">
        <f t="shared" si="58"/>
        <v>D</v>
      </c>
      <c r="U147" s="33" t="str">
        <f t="shared" si="59"/>
        <v>D</v>
      </c>
    </row>
    <row r="148" spans="1:21">
      <c r="A148" s="25">
        <v>146</v>
      </c>
      <c r="B148" s="26" t="s">
        <v>69</v>
      </c>
      <c r="C148" s="27">
        <v>37818</v>
      </c>
      <c r="D148" s="46" t="s">
        <v>75</v>
      </c>
      <c r="E148" s="28">
        <v>157</v>
      </c>
      <c r="F148" s="29">
        <v>260</v>
      </c>
      <c r="G148" s="30">
        <v>6.9</v>
      </c>
      <c r="H148" s="29">
        <v>214</v>
      </c>
      <c r="I148" s="30">
        <v>12.2</v>
      </c>
      <c r="J148" s="31">
        <f t="shared" si="49"/>
        <v>0</v>
      </c>
      <c r="K148" s="32">
        <f t="shared" si="50"/>
        <v>0</v>
      </c>
      <c r="L148" s="32">
        <f t="shared" si="51"/>
        <v>0</v>
      </c>
      <c r="M148" s="32">
        <f t="shared" si="52"/>
        <v>27</v>
      </c>
      <c r="N148" s="32">
        <f t="shared" si="60"/>
        <v>0</v>
      </c>
      <c r="O148" s="33">
        <f t="shared" si="53"/>
        <v>27</v>
      </c>
      <c r="P148" s="31" t="str">
        <f t="shared" si="54"/>
        <v>D</v>
      </c>
      <c r="Q148" s="32" t="str">
        <f t="shared" si="55"/>
        <v>D</v>
      </c>
      <c r="R148" s="32" t="str">
        <f t="shared" si="56"/>
        <v>D</v>
      </c>
      <c r="S148" s="32" t="str">
        <f t="shared" si="57"/>
        <v>D</v>
      </c>
      <c r="T148" s="32" t="str">
        <f t="shared" si="58"/>
        <v>D</v>
      </c>
      <c r="U148" s="33" t="str">
        <f t="shared" si="59"/>
        <v>D</v>
      </c>
    </row>
    <row r="149" spans="1:21">
      <c r="A149" s="25">
        <v>147</v>
      </c>
      <c r="B149" s="26" t="s">
        <v>120</v>
      </c>
      <c r="C149" s="27"/>
      <c r="D149" s="46" t="s">
        <v>125</v>
      </c>
      <c r="E149" s="28">
        <v>155</v>
      </c>
      <c r="F149" s="29">
        <v>255</v>
      </c>
      <c r="G149" s="30">
        <v>9.4</v>
      </c>
      <c r="H149" s="29">
        <v>206</v>
      </c>
      <c r="I149" s="30">
        <v>11.7</v>
      </c>
      <c r="J149" s="31">
        <f t="shared" si="49"/>
        <v>0</v>
      </c>
      <c r="K149" s="32">
        <f t="shared" si="50"/>
        <v>0</v>
      </c>
      <c r="L149" s="32">
        <f t="shared" si="51"/>
        <v>0</v>
      </c>
      <c r="M149" s="32">
        <f t="shared" si="52"/>
        <v>19.8</v>
      </c>
      <c r="N149" s="32">
        <f t="shared" si="60"/>
        <v>4.150000000000059</v>
      </c>
      <c r="O149" s="33">
        <f t="shared" si="53"/>
        <v>23.95000000000006</v>
      </c>
      <c r="P149" s="31" t="str">
        <f t="shared" si="54"/>
        <v>D</v>
      </c>
      <c r="Q149" s="32" t="str">
        <f t="shared" si="55"/>
        <v>D</v>
      </c>
      <c r="R149" s="32" t="str">
        <f t="shared" si="56"/>
        <v>D</v>
      </c>
      <c r="S149" s="32" t="str">
        <f t="shared" si="57"/>
        <v>D</v>
      </c>
      <c r="T149" s="32" t="str">
        <f t="shared" si="58"/>
        <v>D</v>
      </c>
      <c r="U149" s="33" t="str">
        <f t="shared" si="59"/>
        <v>D</v>
      </c>
    </row>
    <row r="150" spans="1:21">
      <c r="A150" s="25">
        <v>148</v>
      </c>
      <c r="B150" s="26" t="s">
        <v>78</v>
      </c>
      <c r="C150" s="27">
        <v>37283</v>
      </c>
      <c r="D150" s="46" t="s">
        <v>86</v>
      </c>
      <c r="E150" s="28">
        <v>174</v>
      </c>
      <c r="F150" s="29">
        <v>275</v>
      </c>
      <c r="G150" s="30">
        <v>9.1999999999999993</v>
      </c>
      <c r="H150" s="29">
        <v>177</v>
      </c>
      <c r="I150" s="30">
        <v>12.07</v>
      </c>
      <c r="J150" s="31">
        <f t="shared" si="49"/>
        <v>22.200000000000003</v>
      </c>
      <c r="K150" s="32">
        <f t="shared" si="50"/>
        <v>0</v>
      </c>
      <c r="L150" s="32">
        <f t="shared" si="51"/>
        <v>0</v>
      </c>
      <c r="M150" s="32">
        <f t="shared" si="52"/>
        <v>0</v>
      </c>
      <c r="N150" s="32">
        <f t="shared" si="60"/>
        <v>0</v>
      </c>
      <c r="O150" s="33">
        <f t="shared" si="53"/>
        <v>22.200000000000003</v>
      </c>
      <c r="P150" s="31" t="str">
        <f t="shared" si="54"/>
        <v>D</v>
      </c>
      <c r="Q150" s="32" t="str">
        <f t="shared" si="55"/>
        <v>D</v>
      </c>
      <c r="R150" s="32" t="str">
        <f t="shared" si="56"/>
        <v>D</v>
      </c>
      <c r="S150" s="32" t="str">
        <f t="shared" si="57"/>
        <v>D</v>
      </c>
      <c r="T150" s="32" t="str">
        <f t="shared" si="58"/>
        <v>D</v>
      </c>
      <c r="U150" s="33" t="str">
        <f t="shared" si="59"/>
        <v>D</v>
      </c>
    </row>
    <row r="151" spans="1:21">
      <c r="A151" s="25">
        <v>149</v>
      </c>
      <c r="B151" s="26" t="s">
        <v>41</v>
      </c>
      <c r="C151" s="27">
        <v>37600</v>
      </c>
      <c r="D151" s="46" t="s">
        <v>44</v>
      </c>
      <c r="E151" s="28">
        <v>156</v>
      </c>
      <c r="F151" s="29">
        <v>250</v>
      </c>
      <c r="G151" s="30">
        <v>8.1</v>
      </c>
      <c r="H151" s="29">
        <v>201</v>
      </c>
      <c r="I151" s="30">
        <v>11.86</v>
      </c>
      <c r="J151" s="31">
        <f t="shared" si="49"/>
        <v>0</v>
      </c>
      <c r="K151" s="32">
        <f t="shared" si="50"/>
        <v>0</v>
      </c>
      <c r="L151" s="32">
        <f t="shared" si="51"/>
        <v>0</v>
      </c>
      <c r="M151" s="32">
        <f t="shared" si="52"/>
        <v>15.3</v>
      </c>
      <c r="N151" s="32">
        <f t="shared" si="60"/>
        <v>0</v>
      </c>
      <c r="O151" s="33">
        <f t="shared" si="53"/>
        <v>15.3</v>
      </c>
      <c r="P151" s="31" t="str">
        <f t="shared" si="54"/>
        <v>D</v>
      </c>
      <c r="Q151" s="32" t="str">
        <f t="shared" si="55"/>
        <v>D</v>
      </c>
      <c r="R151" s="32" t="str">
        <f t="shared" si="56"/>
        <v>D</v>
      </c>
      <c r="S151" s="32" t="str">
        <f t="shared" si="57"/>
        <v>D</v>
      </c>
      <c r="T151" s="32" t="str">
        <f t="shared" si="58"/>
        <v>D</v>
      </c>
      <c r="U151" s="33" t="str">
        <f t="shared" si="59"/>
        <v>D</v>
      </c>
    </row>
    <row r="152" spans="1:21">
      <c r="A152" s="25">
        <v>150</v>
      </c>
      <c r="B152" s="26" t="s">
        <v>67</v>
      </c>
      <c r="C152" s="27">
        <v>37025</v>
      </c>
      <c r="D152" s="46" t="s">
        <v>75</v>
      </c>
      <c r="E152" s="28">
        <v>166</v>
      </c>
      <c r="F152" s="29">
        <v>265</v>
      </c>
      <c r="G152" s="30">
        <v>8.8000000000000007</v>
      </c>
      <c r="H152" s="29">
        <v>199</v>
      </c>
      <c r="I152" s="30">
        <v>12.27</v>
      </c>
      <c r="J152" s="31">
        <f t="shared" si="49"/>
        <v>0</v>
      </c>
      <c r="K152" s="32">
        <f t="shared" si="50"/>
        <v>0</v>
      </c>
      <c r="L152" s="32">
        <f t="shared" si="51"/>
        <v>0</v>
      </c>
      <c r="M152" s="32">
        <f t="shared" si="52"/>
        <v>13.5</v>
      </c>
      <c r="N152" s="32">
        <f t="shared" si="60"/>
        <v>0</v>
      </c>
      <c r="O152" s="33">
        <f t="shared" si="53"/>
        <v>13.5</v>
      </c>
      <c r="P152" s="31" t="str">
        <f t="shared" si="54"/>
        <v>D</v>
      </c>
      <c r="Q152" s="32" t="str">
        <f t="shared" si="55"/>
        <v>D</v>
      </c>
      <c r="R152" s="32" t="str">
        <f t="shared" si="56"/>
        <v>D</v>
      </c>
      <c r="S152" s="32" t="str">
        <f t="shared" si="57"/>
        <v>D</v>
      </c>
      <c r="T152" s="32" t="str">
        <f t="shared" si="58"/>
        <v>D</v>
      </c>
      <c r="U152" s="33" t="str">
        <f t="shared" si="59"/>
        <v>D</v>
      </c>
    </row>
    <row r="153" spans="1:21">
      <c r="A153" s="25">
        <v>151</v>
      </c>
      <c r="B153" s="26" t="s">
        <v>152</v>
      </c>
      <c r="C153" s="27">
        <v>37809</v>
      </c>
      <c r="D153" s="46" t="s">
        <v>160</v>
      </c>
      <c r="E153" s="28">
        <v>162</v>
      </c>
      <c r="F153" s="29">
        <v>245</v>
      </c>
      <c r="G153" s="30">
        <v>8.6</v>
      </c>
      <c r="H153" s="29">
        <v>196</v>
      </c>
      <c r="I153" s="30">
        <v>12</v>
      </c>
      <c r="J153" s="31">
        <f t="shared" si="49"/>
        <v>0</v>
      </c>
      <c r="K153" s="32">
        <f t="shared" si="50"/>
        <v>0</v>
      </c>
      <c r="L153" s="32">
        <f t="shared" si="51"/>
        <v>0</v>
      </c>
      <c r="M153" s="32">
        <f t="shared" si="52"/>
        <v>10.8</v>
      </c>
      <c r="N153" s="32">
        <f t="shared" si="60"/>
        <v>0</v>
      </c>
      <c r="O153" s="33">
        <f t="shared" si="53"/>
        <v>10.8</v>
      </c>
      <c r="P153" s="31" t="str">
        <f t="shared" si="54"/>
        <v>D</v>
      </c>
      <c r="Q153" s="32" t="str">
        <f t="shared" si="55"/>
        <v>D</v>
      </c>
      <c r="R153" s="32" t="str">
        <f t="shared" si="56"/>
        <v>D</v>
      </c>
      <c r="S153" s="32" t="str">
        <f t="shared" si="57"/>
        <v>D</v>
      </c>
      <c r="T153" s="32" t="str">
        <f t="shared" si="58"/>
        <v>D</v>
      </c>
      <c r="U153" s="33" t="str">
        <f t="shared" si="59"/>
        <v>D</v>
      </c>
    </row>
    <row r="154" spans="1:21" ht="13.5" thickBot="1">
      <c r="A154" s="34">
        <v>152</v>
      </c>
      <c r="B154" s="35" t="s">
        <v>48</v>
      </c>
      <c r="C154" s="36">
        <v>37794</v>
      </c>
      <c r="D154" s="47" t="s">
        <v>51</v>
      </c>
      <c r="E154" s="37">
        <v>169</v>
      </c>
      <c r="F154" s="38">
        <v>260</v>
      </c>
      <c r="G154" s="39">
        <v>11.8</v>
      </c>
      <c r="H154" s="38">
        <v>187</v>
      </c>
      <c r="I154" s="39">
        <v>12.44</v>
      </c>
      <c r="J154" s="40">
        <f t="shared" si="49"/>
        <v>0</v>
      </c>
      <c r="K154" s="41">
        <f t="shared" si="50"/>
        <v>0</v>
      </c>
      <c r="L154" s="41">
        <f t="shared" si="51"/>
        <v>6.710000000000008</v>
      </c>
      <c r="M154" s="41">
        <f t="shared" si="52"/>
        <v>2.7</v>
      </c>
      <c r="N154" s="41">
        <f t="shared" si="60"/>
        <v>0</v>
      </c>
      <c r="O154" s="42">
        <f t="shared" si="53"/>
        <v>9.4100000000000072</v>
      </c>
      <c r="P154" s="40" t="str">
        <f t="shared" si="54"/>
        <v>D</v>
      </c>
      <c r="Q154" s="41" t="str">
        <f t="shared" si="55"/>
        <v>D</v>
      </c>
      <c r="R154" s="41" t="str">
        <f t="shared" si="56"/>
        <v>D</v>
      </c>
      <c r="S154" s="41" t="str">
        <f t="shared" si="57"/>
        <v>D</v>
      </c>
      <c r="T154" s="41" t="str">
        <f t="shared" si="58"/>
        <v>D</v>
      </c>
      <c r="U154" s="42" t="str">
        <f t="shared" si="59"/>
        <v>D</v>
      </c>
    </row>
  </sheetData>
  <sortState ref="B3:U154">
    <sortCondition descending="1" ref="O3:O154"/>
  </sortState>
  <mergeCells count="6">
    <mergeCell ref="P1:U1"/>
    <mergeCell ref="B1:B2"/>
    <mergeCell ref="C1:C2"/>
    <mergeCell ref="D1:D2"/>
    <mergeCell ref="E1:I1"/>
    <mergeCell ref="J1:O1"/>
  </mergeCells>
  <pageMargins left="0.31496062992125984" right="0.31496062992125984" top="0.78740157480314965" bottom="0.78740157480314965" header="0.31496062992125984" footer="0.31496062992125984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N10" sqref="N10"/>
    </sheetView>
  </sheetViews>
  <sheetFormatPr defaultColWidth="9.140625" defaultRowHeight="14.25"/>
  <cols>
    <col min="1" max="1" width="15.85546875" style="69" bestFit="1" customWidth="1"/>
    <col min="2" max="2" width="9.140625" style="70"/>
    <col min="3" max="5" width="9.140625" style="69"/>
    <col min="6" max="6" width="11.28515625" style="69" customWidth="1"/>
    <col min="7" max="7" width="10.85546875" style="69" customWidth="1"/>
    <col min="8" max="8" width="4.5703125" style="69" customWidth="1"/>
    <col min="9" max="10" width="9.140625" style="79"/>
    <col min="11" max="11" width="4.5703125" style="80" customWidth="1"/>
    <col min="12" max="12" width="9.140625" style="79"/>
    <col min="13" max="13" width="16.7109375" style="79" customWidth="1"/>
    <col min="14" max="16384" width="9.140625" style="50"/>
  </cols>
  <sheetData>
    <row r="1" spans="1:13" ht="15">
      <c r="A1" s="48"/>
      <c r="B1" s="49">
        <v>7</v>
      </c>
      <c r="C1" s="49">
        <v>3</v>
      </c>
      <c r="D1" s="49">
        <v>1</v>
      </c>
      <c r="E1" s="49">
        <v>0</v>
      </c>
      <c r="F1" s="49"/>
      <c r="G1" s="48"/>
      <c r="H1" s="50"/>
    </row>
    <row r="2" spans="1:13" ht="15" thickBot="1">
      <c r="A2" s="48"/>
      <c r="B2" s="48"/>
      <c r="C2" s="48"/>
      <c r="D2" s="48"/>
      <c r="E2" s="48"/>
      <c r="F2" s="48"/>
      <c r="G2" s="48"/>
      <c r="H2" s="50"/>
    </row>
    <row r="3" spans="1:13" ht="26.25" thickBot="1">
      <c r="A3" s="75" t="s">
        <v>187</v>
      </c>
      <c r="B3" s="51" t="s">
        <v>87</v>
      </c>
      <c r="C3" s="52" t="s">
        <v>183</v>
      </c>
      <c r="D3" s="52" t="s">
        <v>184</v>
      </c>
      <c r="E3" s="53" t="s">
        <v>185</v>
      </c>
      <c r="F3" s="54" t="s">
        <v>186</v>
      </c>
      <c r="G3" s="71" t="s">
        <v>190</v>
      </c>
      <c r="H3" s="50"/>
      <c r="I3" s="83" t="s">
        <v>187</v>
      </c>
      <c r="J3" s="84" t="s">
        <v>188</v>
      </c>
      <c r="L3" s="83" t="s">
        <v>187</v>
      </c>
      <c r="M3" s="84" t="s">
        <v>189</v>
      </c>
    </row>
    <row r="4" spans="1:13" ht="15">
      <c r="A4" s="76" t="s">
        <v>148</v>
      </c>
      <c r="B4" s="55">
        <v>2</v>
      </c>
      <c r="C4" s="56">
        <v>2</v>
      </c>
      <c r="D4" s="56">
        <v>4</v>
      </c>
      <c r="E4" s="57">
        <v>4</v>
      </c>
      <c r="F4" s="55">
        <f t="shared" ref="F4:F17" si="0">+SUM(B4:D4)</f>
        <v>8</v>
      </c>
      <c r="G4" s="72">
        <f t="shared" ref="G4:G17" si="1">+SUMPRODUCT($B$1:$E$1,B4:E4)</f>
        <v>24</v>
      </c>
      <c r="H4" s="50"/>
      <c r="I4" s="85" t="s">
        <v>148</v>
      </c>
      <c r="J4" s="88">
        <v>3933.0200000000004</v>
      </c>
      <c r="K4" s="81"/>
      <c r="L4" s="85" t="s">
        <v>148</v>
      </c>
      <c r="M4" s="88">
        <v>327.75166666666672</v>
      </c>
    </row>
    <row r="5" spans="1:13" ht="15">
      <c r="A5" s="77" t="s">
        <v>112</v>
      </c>
      <c r="B5" s="58">
        <v>1</v>
      </c>
      <c r="C5" s="59">
        <v>2</v>
      </c>
      <c r="D5" s="59">
        <v>3</v>
      </c>
      <c r="E5" s="60">
        <v>6</v>
      </c>
      <c r="F5" s="58">
        <f t="shared" si="0"/>
        <v>6</v>
      </c>
      <c r="G5" s="73">
        <f t="shared" si="1"/>
        <v>16</v>
      </c>
      <c r="H5" s="50"/>
      <c r="I5" s="86" t="s">
        <v>112</v>
      </c>
      <c r="J5" s="89">
        <v>3599.8500000000008</v>
      </c>
      <c r="K5" s="81"/>
      <c r="L5" s="86" t="s">
        <v>20</v>
      </c>
      <c r="M5" s="89">
        <v>309.23954545454546</v>
      </c>
    </row>
    <row r="6" spans="1:13" ht="15">
      <c r="A6" s="78" t="s">
        <v>125</v>
      </c>
      <c r="B6" s="58"/>
      <c r="C6" s="59">
        <v>3</v>
      </c>
      <c r="D6" s="59">
        <v>1</v>
      </c>
      <c r="E6" s="60">
        <v>8</v>
      </c>
      <c r="F6" s="58">
        <f t="shared" si="0"/>
        <v>4</v>
      </c>
      <c r="G6" s="73">
        <f t="shared" si="1"/>
        <v>10</v>
      </c>
      <c r="H6" s="50"/>
      <c r="I6" s="86" t="s">
        <v>20</v>
      </c>
      <c r="J6" s="89">
        <v>3401.6350000000002</v>
      </c>
      <c r="K6" s="81"/>
      <c r="L6" s="86" t="s">
        <v>112</v>
      </c>
      <c r="M6" s="89">
        <v>299.98750000000007</v>
      </c>
    </row>
    <row r="7" spans="1:13" ht="15">
      <c r="A7" s="77" t="s">
        <v>86</v>
      </c>
      <c r="B7" s="58">
        <v>1</v>
      </c>
      <c r="C7" s="59">
        <v>1</v>
      </c>
      <c r="D7" s="59"/>
      <c r="E7" s="60">
        <v>9</v>
      </c>
      <c r="F7" s="58">
        <f t="shared" si="0"/>
        <v>2</v>
      </c>
      <c r="G7" s="73">
        <f t="shared" si="1"/>
        <v>10</v>
      </c>
      <c r="H7" s="50"/>
      <c r="I7" s="86" t="s">
        <v>161</v>
      </c>
      <c r="J7" s="89">
        <v>2805.4650000000006</v>
      </c>
      <c r="K7" s="81"/>
      <c r="L7" s="86" t="s">
        <v>86</v>
      </c>
      <c r="M7" s="89">
        <v>245.80181818181819</v>
      </c>
    </row>
    <row r="8" spans="1:13" ht="15">
      <c r="A8" s="77" t="s">
        <v>44</v>
      </c>
      <c r="B8" s="58"/>
      <c r="C8" s="59">
        <v>3</v>
      </c>
      <c r="D8" s="59"/>
      <c r="E8" s="60">
        <v>9</v>
      </c>
      <c r="F8" s="58">
        <f t="shared" si="0"/>
        <v>3</v>
      </c>
      <c r="G8" s="73">
        <f t="shared" si="1"/>
        <v>9</v>
      </c>
      <c r="H8" s="50"/>
      <c r="I8" s="86" t="s">
        <v>86</v>
      </c>
      <c r="J8" s="89">
        <v>2703.82</v>
      </c>
      <c r="K8" s="81"/>
      <c r="L8" s="86" t="s">
        <v>161</v>
      </c>
      <c r="M8" s="89">
        <v>233.78875000000005</v>
      </c>
    </row>
    <row r="9" spans="1:13" ht="15">
      <c r="A9" s="77" t="s">
        <v>20</v>
      </c>
      <c r="B9" s="58"/>
      <c r="C9" s="59">
        <v>2</v>
      </c>
      <c r="D9" s="59">
        <v>3</v>
      </c>
      <c r="E9" s="60">
        <v>6</v>
      </c>
      <c r="F9" s="58">
        <f t="shared" si="0"/>
        <v>5</v>
      </c>
      <c r="G9" s="73">
        <f t="shared" si="1"/>
        <v>9</v>
      </c>
      <c r="H9" s="50"/>
      <c r="I9" s="86" t="s">
        <v>125</v>
      </c>
      <c r="J9" s="89">
        <v>2610.5200000000009</v>
      </c>
      <c r="K9" s="81"/>
      <c r="L9" s="86" t="s">
        <v>125</v>
      </c>
      <c r="M9" s="89">
        <v>217.54333333333341</v>
      </c>
    </row>
    <row r="10" spans="1:13" ht="15">
      <c r="A10" s="78" t="s">
        <v>161</v>
      </c>
      <c r="B10" s="58"/>
      <c r="C10" s="59">
        <v>2</v>
      </c>
      <c r="D10" s="59">
        <v>2</v>
      </c>
      <c r="E10" s="60">
        <v>8</v>
      </c>
      <c r="F10" s="58">
        <f t="shared" si="0"/>
        <v>4</v>
      </c>
      <c r="G10" s="73">
        <f t="shared" si="1"/>
        <v>8</v>
      </c>
      <c r="H10" s="50"/>
      <c r="I10" s="86" t="s">
        <v>44</v>
      </c>
      <c r="J10" s="89">
        <v>2415.1550000000007</v>
      </c>
      <c r="K10" s="81"/>
      <c r="L10" s="86" t="s">
        <v>44</v>
      </c>
      <c r="M10" s="89">
        <v>201.26291666666671</v>
      </c>
    </row>
    <row r="11" spans="1:13" ht="15">
      <c r="A11" s="77" t="s">
        <v>21</v>
      </c>
      <c r="B11" s="58"/>
      <c r="C11" s="59">
        <v>1</v>
      </c>
      <c r="D11" s="59">
        <v>1</v>
      </c>
      <c r="E11" s="60">
        <v>8</v>
      </c>
      <c r="F11" s="58">
        <f t="shared" si="0"/>
        <v>2</v>
      </c>
      <c r="G11" s="73">
        <f t="shared" si="1"/>
        <v>4</v>
      </c>
      <c r="H11" s="50"/>
      <c r="I11" s="86" t="s">
        <v>62</v>
      </c>
      <c r="J11" s="89">
        <v>2188.5100000000007</v>
      </c>
      <c r="K11" s="81"/>
      <c r="L11" s="86" t="s">
        <v>62</v>
      </c>
      <c r="M11" s="89">
        <v>198.95545454545461</v>
      </c>
    </row>
    <row r="12" spans="1:13" ht="15">
      <c r="A12" s="77" t="s">
        <v>51</v>
      </c>
      <c r="B12" s="58"/>
      <c r="C12" s="59">
        <v>1</v>
      </c>
      <c r="D12" s="59"/>
      <c r="E12" s="60">
        <v>5</v>
      </c>
      <c r="F12" s="58">
        <f t="shared" si="0"/>
        <v>1</v>
      </c>
      <c r="G12" s="73">
        <f t="shared" si="1"/>
        <v>3</v>
      </c>
      <c r="H12" s="50"/>
      <c r="I12" s="86" t="s">
        <v>75</v>
      </c>
      <c r="J12" s="89">
        <v>2165.5050000000001</v>
      </c>
      <c r="K12" s="81"/>
      <c r="L12" s="86" t="s">
        <v>21</v>
      </c>
      <c r="M12" s="89">
        <v>197.12100000000004</v>
      </c>
    </row>
    <row r="13" spans="1:13" ht="15">
      <c r="A13" s="77" t="s">
        <v>62</v>
      </c>
      <c r="B13" s="58"/>
      <c r="C13" s="59">
        <v>1</v>
      </c>
      <c r="D13" s="59"/>
      <c r="E13" s="60">
        <v>10</v>
      </c>
      <c r="F13" s="58">
        <f t="shared" si="0"/>
        <v>1</v>
      </c>
      <c r="G13" s="73">
        <f t="shared" si="1"/>
        <v>3</v>
      </c>
      <c r="H13" s="50"/>
      <c r="I13" s="86" t="s">
        <v>21</v>
      </c>
      <c r="J13" s="89">
        <v>1971.2100000000005</v>
      </c>
      <c r="K13" s="81"/>
      <c r="L13" s="86" t="s">
        <v>75</v>
      </c>
      <c r="M13" s="89">
        <v>180.45875000000001</v>
      </c>
    </row>
    <row r="14" spans="1:13" ht="15">
      <c r="A14" s="77" t="s">
        <v>75</v>
      </c>
      <c r="B14" s="58"/>
      <c r="C14" s="59">
        <v>1</v>
      </c>
      <c r="D14" s="59"/>
      <c r="E14" s="60">
        <v>11</v>
      </c>
      <c r="F14" s="58">
        <f t="shared" si="0"/>
        <v>1</v>
      </c>
      <c r="G14" s="73">
        <f t="shared" si="1"/>
        <v>3</v>
      </c>
      <c r="H14" s="50"/>
      <c r="I14" s="86" t="s">
        <v>99</v>
      </c>
      <c r="J14" s="89">
        <v>1836.7100000000009</v>
      </c>
      <c r="K14" s="81"/>
      <c r="L14" s="86" t="s">
        <v>51</v>
      </c>
      <c r="M14" s="89">
        <v>170.07416666666668</v>
      </c>
    </row>
    <row r="15" spans="1:13" ht="15">
      <c r="A15" s="78" t="s">
        <v>99</v>
      </c>
      <c r="B15" s="58"/>
      <c r="C15" s="59"/>
      <c r="D15" s="59"/>
      <c r="E15" s="60">
        <v>11</v>
      </c>
      <c r="F15" s="58">
        <f t="shared" si="0"/>
        <v>0</v>
      </c>
      <c r="G15" s="73">
        <f t="shared" si="1"/>
        <v>0</v>
      </c>
      <c r="H15" s="50"/>
      <c r="I15" s="86" t="s">
        <v>160</v>
      </c>
      <c r="J15" s="89">
        <v>1496.0900000000004</v>
      </c>
      <c r="K15" s="81"/>
      <c r="L15" s="86" t="s">
        <v>99</v>
      </c>
      <c r="M15" s="89">
        <v>166.97363636363644</v>
      </c>
    </row>
    <row r="16" spans="1:13" ht="15">
      <c r="A16" s="78" t="s">
        <v>135</v>
      </c>
      <c r="B16" s="58"/>
      <c r="C16" s="59"/>
      <c r="D16" s="59"/>
      <c r="E16" s="60">
        <v>9</v>
      </c>
      <c r="F16" s="58">
        <f t="shared" si="0"/>
        <v>0</v>
      </c>
      <c r="G16" s="73">
        <f t="shared" si="1"/>
        <v>0</v>
      </c>
      <c r="H16" s="50"/>
      <c r="I16" s="86" t="s">
        <v>135</v>
      </c>
      <c r="J16" s="89">
        <v>1200.22</v>
      </c>
      <c r="K16" s="81"/>
      <c r="L16" s="86" t="s">
        <v>160</v>
      </c>
      <c r="M16" s="89">
        <v>136.00818181818184</v>
      </c>
    </row>
    <row r="17" spans="1:13" ht="15.75" thickBot="1">
      <c r="A17" s="77" t="s">
        <v>160</v>
      </c>
      <c r="B17" s="58"/>
      <c r="C17" s="59"/>
      <c r="D17" s="59"/>
      <c r="E17" s="60">
        <v>11</v>
      </c>
      <c r="F17" s="61">
        <f t="shared" si="0"/>
        <v>0</v>
      </c>
      <c r="G17" s="74">
        <f t="shared" si="1"/>
        <v>0</v>
      </c>
      <c r="H17" s="50"/>
      <c r="I17" s="87" t="s">
        <v>51</v>
      </c>
      <c r="J17" s="90">
        <v>1020.4450000000002</v>
      </c>
      <c r="K17" s="79"/>
      <c r="L17" s="87" t="s">
        <v>135</v>
      </c>
      <c r="M17" s="90">
        <v>133.35777777777778</v>
      </c>
    </row>
    <row r="18" spans="1:13" ht="13.5" thickBot="1">
      <c r="A18" s="100" t="s">
        <v>182</v>
      </c>
      <c r="B18" s="62">
        <f>+SUM(B4:B17)</f>
        <v>4</v>
      </c>
      <c r="C18" s="63">
        <f>+SUM(C4:C17)</f>
        <v>19</v>
      </c>
      <c r="D18" s="63">
        <f>+SUM(D4:D17)</f>
        <v>14</v>
      </c>
      <c r="E18" s="64">
        <f>+SUM(E4:E17)</f>
        <v>115</v>
      </c>
      <c r="F18" s="59"/>
      <c r="G18" s="48"/>
      <c r="H18" s="50"/>
      <c r="I18" s="82" t="s">
        <v>182</v>
      </c>
      <c r="J18" s="90">
        <v>33348.155000000028</v>
      </c>
      <c r="K18" s="79"/>
      <c r="L18" s="82" t="s">
        <v>182</v>
      </c>
      <c r="M18" s="90">
        <v>219.39575657894756</v>
      </c>
    </row>
    <row r="19" spans="1:13" ht="13.5" thickBot="1">
      <c r="A19" s="101"/>
      <c r="B19" s="65">
        <f>+B18/SUM($B$18:$E$18)</f>
        <v>2.6315789473684209E-2</v>
      </c>
      <c r="C19" s="66">
        <f>+C18/SUM($B$18:$E$18)</f>
        <v>0.125</v>
      </c>
      <c r="D19" s="66">
        <f>+D18/SUM($B$18:$E$18)</f>
        <v>9.2105263157894732E-2</v>
      </c>
      <c r="E19" s="67">
        <f>+E18/SUM($B$18:$E$18)</f>
        <v>0.75657894736842102</v>
      </c>
      <c r="F19" s="68"/>
      <c r="G19" s="48"/>
      <c r="H19" s="50"/>
      <c r="K19" s="79"/>
    </row>
    <row r="20" spans="1:13" ht="12.75">
      <c r="K20" s="79"/>
    </row>
    <row r="21" spans="1:13" ht="12.75">
      <c r="K21" s="79"/>
    </row>
    <row r="22" spans="1:13" ht="12.75">
      <c r="K22" s="79"/>
    </row>
    <row r="23" spans="1:13" ht="12.75">
      <c r="K23" s="79"/>
    </row>
    <row r="24" spans="1:13" ht="12.75">
      <c r="K24" s="79"/>
    </row>
    <row r="25" spans="1:13" ht="12.75">
      <c r="K25" s="79"/>
    </row>
    <row r="26" spans="1:13" ht="12.75">
      <c r="K26" s="79"/>
    </row>
    <row r="27" spans="1:13" ht="12.75">
      <c r="K27" s="79"/>
    </row>
    <row r="28" spans="1:13" ht="12.75">
      <c r="K28" s="79"/>
    </row>
    <row r="29" spans="1:13" ht="12.75">
      <c r="K29" s="79"/>
    </row>
  </sheetData>
  <sortState ref="I4:J17">
    <sortCondition descending="1" ref="J4:J17"/>
  </sortState>
  <mergeCells count="1">
    <mergeCell ref="A18:A19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data</vt:lpstr>
      <vt:lpstr>hráči</vt:lpstr>
      <vt:lpstr>body kraje</vt:lpstr>
      <vt:lpstr>hráči!Názvy_tisku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Lepic</dc:creator>
  <cp:lastModifiedBy>Michal</cp:lastModifiedBy>
  <cp:lastPrinted>2016-05-20T19:58:13Z</cp:lastPrinted>
  <dcterms:created xsi:type="dcterms:W3CDTF">2016-05-20T16:53:56Z</dcterms:created>
  <dcterms:modified xsi:type="dcterms:W3CDTF">2016-05-24T12:20:16Z</dcterms:modified>
</cp:coreProperties>
</file>