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jednotlivci" sheetId="1" r:id="rId1"/>
    <sheet name="oddíly" sheetId="5" r:id="rId2"/>
  </sheets>
  <calcPr calcId="125725"/>
</workbook>
</file>

<file path=xl/calcChain.xml><?xml version="1.0" encoding="utf-8"?>
<calcChain xmlns="http://schemas.openxmlformats.org/spreadsheetml/2006/main">
  <c r="G16" i="5"/>
  <c r="G15"/>
  <c r="G14"/>
  <c r="G13"/>
  <c r="G12"/>
  <c r="G11"/>
  <c r="G10"/>
  <c r="G9"/>
  <c r="G8"/>
  <c r="G7"/>
  <c r="G6"/>
  <c r="F9"/>
  <c r="F6"/>
  <c r="F5"/>
  <c r="F11"/>
  <c r="F15"/>
  <c r="F12"/>
  <c r="F8"/>
  <c r="F13"/>
  <c r="F14"/>
  <c r="F16"/>
  <c r="F10"/>
  <c r="F7"/>
  <c r="E17"/>
  <c r="E18" s="1"/>
  <c r="D17"/>
  <c r="D18" s="1"/>
  <c r="C17"/>
  <c r="C18" s="1"/>
  <c r="B17"/>
  <c r="B18" s="1"/>
  <c r="Q139" i="1"/>
  <c r="Q141"/>
  <c r="Q142"/>
  <c r="Q136"/>
  <c r="Q138"/>
  <c r="Q140"/>
  <c r="Q135"/>
  <c r="Q137"/>
  <c r="Q132"/>
  <c r="Q133"/>
  <c r="Q128"/>
  <c r="Q130"/>
  <c r="Q134"/>
  <c r="Q127"/>
  <c r="Q131"/>
  <c r="Q129"/>
  <c r="Q126"/>
  <c r="Q119"/>
  <c r="Q124"/>
  <c r="Q123"/>
  <c r="Q120"/>
  <c r="Q114"/>
  <c r="Q125"/>
  <c r="Q122"/>
  <c r="Q111"/>
  <c r="Q110"/>
  <c r="Q121"/>
  <c r="Q115"/>
  <c r="Q116"/>
  <c r="Q105"/>
  <c r="Q112"/>
  <c r="Q117"/>
  <c r="Q70"/>
  <c r="Q104"/>
  <c r="Q113"/>
  <c r="Q118"/>
  <c r="Q99"/>
  <c r="Q101"/>
  <c r="Q106"/>
  <c r="Q86"/>
  <c r="Q95"/>
  <c r="Q100"/>
  <c r="Q102"/>
  <c r="Q103"/>
  <c r="Q109"/>
  <c r="Q85"/>
  <c r="Q97"/>
  <c r="Q108"/>
  <c r="Q94"/>
  <c r="Q107"/>
  <c r="Q89"/>
  <c r="Q96"/>
  <c r="Q88"/>
  <c r="Q82"/>
  <c r="Q69"/>
  <c r="Q98"/>
  <c r="Q92"/>
  <c r="Q90"/>
  <c r="Q81"/>
  <c r="Q84"/>
  <c r="Q91"/>
  <c r="Q87"/>
  <c r="Q93"/>
  <c r="Q68"/>
  <c r="Q76"/>
  <c r="Q79"/>
  <c r="Q77"/>
  <c r="Q83"/>
  <c r="Q80"/>
  <c r="Q67"/>
  <c r="Q71"/>
  <c r="Q78"/>
  <c r="Q66"/>
  <c r="Q64"/>
  <c r="Q72"/>
  <c r="Q59"/>
  <c r="Q75"/>
  <c r="Q65"/>
  <c r="Q74"/>
  <c r="Q47"/>
  <c r="Q63"/>
  <c r="Q61"/>
  <c r="Q73"/>
  <c r="Q46"/>
  <c r="Q57"/>
  <c r="Q60"/>
  <c r="Q62"/>
  <c r="Q55"/>
  <c r="Q42"/>
  <c r="Q53"/>
  <c r="Q54"/>
  <c r="Q51"/>
  <c r="Q50"/>
  <c r="Q48"/>
  <c r="Q52"/>
  <c r="Q58"/>
  <c r="Q49"/>
  <c r="Q45"/>
  <c r="Q44"/>
  <c r="Q39"/>
  <c r="Q43"/>
  <c r="Q41"/>
  <c r="Q56"/>
  <c r="Q38"/>
  <c r="Q37"/>
  <c r="Q31"/>
  <c r="Q35"/>
  <c r="Q27"/>
  <c r="Q40"/>
  <c r="Q23"/>
  <c r="Q33"/>
  <c r="Q34"/>
  <c r="Q32"/>
  <c r="Q36"/>
  <c r="Q28"/>
  <c r="Q29"/>
  <c r="Q17"/>
  <c r="Q15"/>
  <c r="Q30"/>
  <c r="Q19"/>
  <c r="Q26"/>
  <c r="Q11"/>
  <c r="Q18"/>
  <c r="Q13"/>
  <c r="Q16"/>
  <c r="Q21"/>
  <c r="Q24"/>
  <c r="Q25"/>
  <c r="Q20"/>
  <c r="Q22"/>
  <c r="Q12"/>
  <c r="Q9"/>
  <c r="Q10"/>
  <c r="Q14"/>
  <c r="Q7"/>
  <c r="Q8"/>
  <c r="Q5"/>
  <c r="Q4"/>
  <c r="Q6"/>
  <c r="Q3"/>
  <c r="R139"/>
  <c r="R141"/>
  <c r="R142"/>
  <c r="R136"/>
  <c r="R138"/>
  <c r="R140"/>
  <c r="R135"/>
  <c r="R137"/>
  <c r="R132"/>
  <c r="R133"/>
  <c r="R128"/>
  <c r="R130"/>
  <c r="R134"/>
  <c r="R127"/>
  <c r="R131"/>
  <c r="R129"/>
  <c r="R126"/>
  <c r="R119"/>
  <c r="R124"/>
  <c r="R123"/>
  <c r="R120"/>
  <c r="R114"/>
  <c r="R125"/>
  <c r="R122"/>
  <c r="R111"/>
  <c r="R110"/>
  <c r="R121"/>
  <c r="R115"/>
  <c r="R116"/>
  <c r="R105"/>
  <c r="R112"/>
  <c r="R117"/>
  <c r="R70"/>
  <c r="R104"/>
  <c r="R113"/>
  <c r="R118"/>
  <c r="R99"/>
  <c r="R101"/>
  <c r="R106"/>
  <c r="R86"/>
  <c r="R95"/>
  <c r="R100"/>
  <c r="R102"/>
  <c r="R103"/>
  <c r="R109"/>
  <c r="R85"/>
  <c r="R97"/>
  <c r="R108"/>
  <c r="R94"/>
  <c r="R107"/>
  <c r="R89"/>
  <c r="R96"/>
  <c r="R88"/>
  <c r="R82"/>
  <c r="R69"/>
  <c r="R98"/>
  <c r="R92"/>
  <c r="R90"/>
  <c r="R81"/>
  <c r="R84"/>
  <c r="R91"/>
  <c r="R87"/>
  <c r="R93"/>
  <c r="R68"/>
  <c r="R76"/>
  <c r="R79"/>
  <c r="R77"/>
  <c r="R83"/>
  <c r="R80"/>
  <c r="R67"/>
  <c r="R71"/>
  <c r="R78"/>
  <c r="R66"/>
  <c r="R64"/>
  <c r="R72"/>
  <c r="R59"/>
  <c r="R75"/>
  <c r="R65"/>
  <c r="R74"/>
  <c r="R47"/>
  <c r="R63"/>
  <c r="R61"/>
  <c r="R73"/>
  <c r="R46"/>
  <c r="R57"/>
  <c r="R60"/>
  <c r="R62"/>
  <c r="R55"/>
  <c r="R42"/>
  <c r="R53"/>
  <c r="R54"/>
  <c r="R51"/>
  <c r="R50"/>
  <c r="R48"/>
  <c r="R52"/>
  <c r="R58"/>
  <c r="R49"/>
  <c r="R45"/>
  <c r="R44"/>
  <c r="R39"/>
  <c r="R43"/>
  <c r="R41"/>
  <c r="R56"/>
  <c r="R38"/>
  <c r="R37"/>
  <c r="R31"/>
  <c r="R35"/>
  <c r="R27"/>
  <c r="R40"/>
  <c r="R23"/>
  <c r="R33"/>
  <c r="R34"/>
  <c r="R32"/>
  <c r="R36"/>
  <c r="R28"/>
  <c r="R29"/>
  <c r="R17"/>
  <c r="R15"/>
  <c r="R30"/>
  <c r="R19"/>
  <c r="R26"/>
  <c r="R11"/>
  <c r="R18"/>
  <c r="R13"/>
  <c r="R16"/>
  <c r="R21"/>
  <c r="R24"/>
  <c r="R25"/>
  <c r="R20"/>
  <c r="R22"/>
  <c r="R12"/>
  <c r="R9"/>
  <c r="R10"/>
  <c r="R14"/>
  <c r="R7"/>
  <c r="R8"/>
  <c r="R5"/>
  <c r="R4"/>
  <c r="R6"/>
  <c r="R3"/>
  <c r="P90" l="1"/>
  <c r="O90"/>
  <c r="N90"/>
  <c r="M90"/>
  <c r="L90"/>
  <c r="P140"/>
  <c r="O140"/>
  <c r="N140"/>
  <c r="M140"/>
  <c r="L140"/>
  <c r="P68"/>
  <c r="O68"/>
  <c r="N68"/>
  <c r="M68"/>
  <c r="L68"/>
  <c r="P112"/>
  <c r="O112"/>
  <c r="N112"/>
  <c r="M112"/>
  <c r="L112"/>
  <c r="P108"/>
  <c r="O108"/>
  <c r="N108"/>
  <c r="M108"/>
  <c r="L108"/>
  <c r="P38"/>
  <c r="O38"/>
  <c r="N38"/>
  <c r="M38"/>
  <c r="L38"/>
  <c r="P110"/>
  <c r="O110"/>
  <c r="N110"/>
  <c r="M110"/>
  <c r="L110"/>
  <c r="P70"/>
  <c r="O70"/>
  <c r="N70"/>
  <c r="M70"/>
  <c r="L70"/>
  <c r="P64"/>
  <c r="O64"/>
  <c r="N64"/>
  <c r="M64"/>
  <c r="L64"/>
  <c r="P50"/>
  <c r="O50"/>
  <c r="N50"/>
  <c r="M50"/>
  <c r="L50"/>
  <c r="P134"/>
  <c r="O134"/>
  <c r="N134"/>
  <c r="M134"/>
  <c r="L134"/>
  <c r="P100"/>
  <c r="O100"/>
  <c r="N100"/>
  <c r="M100"/>
  <c r="L100"/>
  <c r="P118"/>
  <c r="O118"/>
  <c r="N118"/>
  <c r="M118"/>
  <c r="L118"/>
  <c r="P85"/>
  <c r="O85"/>
  <c r="N85"/>
  <c r="M85"/>
  <c r="L85"/>
  <c r="P39"/>
  <c r="O39"/>
  <c r="N39"/>
  <c r="M39"/>
  <c r="L39"/>
  <c r="P139"/>
  <c r="O139"/>
  <c r="N139"/>
  <c r="M139"/>
  <c r="L139"/>
  <c r="P103"/>
  <c r="O103"/>
  <c r="N103"/>
  <c r="M103"/>
  <c r="L103"/>
  <c r="P71"/>
  <c r="O71"/>
  <c r="N71"/>
  <c r="M71"/>
  <c r="L71"/>
  <c r="P15"/>
  <c r="O15"/>
  <c r="N15"/>
  <c r="M15"/>
  <c r="L15"/>
  <c r="P97"/>
  <c r="O97"/>
  <c r="N97"/>
  <c r="M97"/>
  <c r="L97"/>
  <c r="P120"/>
  <c r="O120"/>
  <c r="N120"/>
  <c r="M120"/>
  <c r="L120"/>
  <c r="P49"/>
  <c r="O49"/>
  <c r="N49"/>
  <c r="M49"/>
  <c r="L49"/>
  <c r="P41"/>
  <c r="O41"/>
  <c r="N41"/>
  <c r="M41"/>
  <c r="L41"/>
  <c r="P91"/>
  <c r="O91"/>
  <c r="N91"/>
  <c r="M91"/>
  <c r="L91"/>
  <c r="P113"/>
  <c r="O113"/>
  <c r="N113"/>
  <c r="M113"/>
  <c r="L113"/>
  <c r="P94"/>
  <c r="O94"/>
  <c r="N94"/>
  <c r="M94"/>
  <c r="L94"/>
  <c r="P16"/>
  <c r="O16"/>
  <c r="N16"/>
  <c r="M16"/>
  <c r="L16"/>
  <c r="P76"/>
  <c r="O76"/>
  <c r="N76"/>
  <c r="M76"/>
  <c r="L76"/>
  <c r="P105"/>
  <c r="O105"/>
  <c r="N105"/>
  <c r="M105"/>
  <c r="L105"/>
  <c r="P32"/>
  <c r="O32"/>
  <c r="N32"/>
  <c r="M32"/>
  <c r="L32"/>
  <c r="P42"/>
  <c r="O42"/>
  <c r="N42"/>
  <c r="M42"/>
  <c r="L42"/>
  <c r="P26"/>
  <c r="O26"/>
  <c r="N26"/>
  <c r="M26"/>
  <c r="L26"/>
  <c r="P10"/>
  <c r="O10"/>
  <c r="N10"/>
  <c r="M10"/>
  <c r="L10"/>
  <c r="P13"/>
  <c r="O13"/>
  <c r="N13"/>
  <c r="M13"/>
  <c r="L13"/>
  <c r="P59"/>
  <c r="O59"/>
  <c r="N59"/>
  <c r="M59"/>
  <c r="L59"/>
  <c r="P84"/>
  <c r="O84"/>
  <c r="N84"/>
  <c r="M84"/>
  <c r="L84"/>
  <c r="P82"/>
  <c r="O82"/>
  <c r="N82"/>
  <c r="M82"/>
  <c r="L82"/>
  <c r="P109"/>
  <c r="O109"/>
  <c r="N109"/>
  <c r="M109"/>
  <c r="L109"/>
  <c r="P93"/>
  <c r="O93"/>
  <c r="N93"/>
  <c r="M93"/>
  <c r="L93"/>
  <c r="P65"/>
  <c r="O65"/>
  <c r="N65"/>
  <c r="M65"/>
  <c r="L65"/>
  <c r="P104"/>
  <c r="O104"/>
  <c r="N104"/>
  <c r="M104"/>
  <c r="L104"/>
  <c r="P127"/>
  <c r="O127"/>
  <c r="N127"/>
  <c r="M127"/>
  <c r="L127"/>
  <c r="P92"/>
  <c r="O92"/>
  <c r="N92"/>
  <c r="M92"/>
  <c r="L92"/>
  <c r="P21"/>
  <c r="O21"/>
  <c r="N21"/>
  <c r="M21"/>
  <c r="L21"/>
  <c r="P52"/>
  <c r="O52"/>
  <c r="N52"/>
  <c r="M52"/>
  <c r="L52"/>
  <c r="P132"/>
  <c r="O132"/>
  <c r="N132"/>
  <c r="M132"/>
  <c r="L132"/>
  <c r="P130"/>
  <c r="O130"/>
  <c r="N130"/>
  <c r="M130"/>
  <c r="L130"/>
  <c r="P138"/>
  <c r="O138"/>
  <c r="N138"/>
  <c r="M138"/>
  <c r="L138"/>
  <c r="P37"/>
  <c r="O37"/>
  <c r="N37"/>
  <c r="M37"/>
  <c r="L37"/>
  <c r="P75"/>
  <c r="O75"/>
  <c r="N75"/>
  <c r="M75"/>
  <c r="L75"/>
  <c r="P57"/>
  <c r="O57"/>
  <c r="N57"/>
  <c r="M57"/>
  <c r="L57"/>
  <c r="P66"/>
  <c r="O66"/>
  <c r="N66"/>
  <c r="M66"/>
  <c r="L66"/>
  <c r="P22"/>
  <c r="O22"/>
  <c r="N22"/>
  <c r="M22"/>
  <c r="L22"/>
  <c r="P55"/>
  <c r="O55"/>
  <c r="N55"/>
  <c r="M55"/>
  <c r="L55"/>
  <c r="P74"/>
  <c r="O74"/>
  <c r="N74"/>
  <c r="M74"/>
  <c r="L74"/>
  <c r="P34"/>
  <c r="O34"/>
  <c r="N34"/>
  <c r="M34"/>
  <c r="L34"/>
  <c r="P30"/>
  <c r="O30"/>
  <c r="N30"/>
  <c r="M30"/>
  <c r="L30"/>
  <c r="P36"/>
  <c r="O36"/>
  <c r="N36"/>
  <c r="M36"/>
  <c r="L36"/>
  <c r="P43"/>
  <c r="O43"/>
  <c r="N43"/>
  <c r="M43"/>
  <c r="L43"/>
  <c r="P78"/>
  <c r="O78"/>
  <c r="N78"/>
  <c r="M78"/>
  <c r="L78"/>
  <c r="P46"/>
  <c r="O46"/>
  <c r="N46"/>
  <c r="M46"/>
  <c r="L46"/>
  <c r="O101"/>
  <c r="N101"/>
  <c r="M101"/>
  <c r="L101"/>
  <c r="O111"/>
  <c r="N111"/>
  <c r="M111"/>
  <c r="L111"/>
  <c r="P45"/>
  <c r="O45"/>
  <c r="N45"/>
  <c r="M45"/>
  <c r="L45"/>
  <c r="P8"/>
  <c r="O8"/>
  <c r="N8"/>
  <c r="M8"/>
  <c r="L8"/>
  <c r="P17"/>
  <c r="O17"/>
  <c r="N17"/>
  <c r="M17"/>
  <c r="L17"/>
  <c r="P53"/>
  <c r="O53"/>
  <c r="N53"/>
  <c r="M53"/>
  <c r="L53"/>
  <c r="P7"/>
  <c r="O7"/>
  <c r="N7"/>
  <c r="M7"/>
  <c r="L7"/>
  <c r="P88"/>
  <c r="O88"/>
  <c r="N88"/>
  <c r="M88"/>
  <c r="L88"/>
  <c r="P11"/>
  <c r="O11"/>
  <c r="N11"/>
  <c r="M11"/>
  <c r="L11"/>
  <c r="P72"/>
  <c r="O72"/>
  <c r="N72"/>
  <c r="M72"/>
  <c r="L72"/>
  <c r="P3"/>
  <c r="O3"/>
  <c r="N3"/>
  <c r="M3"/>
  <c r="L3"/>
  <c r="P6"/>
  <c r="O6"/>
  <c r="N6"/>
  <c r="M6"/>
  <c r="L6"/>
  <c r="P117"/>
  <c r="O117"/>
  <c r="N117"/>
  <c r="M117"/>
  <c r="L117"/>
  <c r="P24"/>
  <c r="O24"/>
  <c r="N24"/>
  <c r="M24"/>
  <c r="L24"/>
  <c r="P35"/>
  <c r="O35"/>
  <c r="N35"/>
  <c r="M35"/>
  <c r="L35"/>
  <c r="P28"/>
  <c r="O28"/>
  <c r="N28"/>
  <c r="M28"/>
  <c r="L28"/>
  <c r="P122"/>
  <c r="O122"/>
  <c r="N122"/>
  <c r="M122"/>
  <c r="L122"/>
  <c r="P25"/>
  <c r="O25"/>
  <c r="N25"/>
  <c r="M25"/>
  <c r="L25"/>
  <c r="P48"/>
  <c r="O48"/>
  <c r="N48"/>
  <c r="M48"/>
  <c r="L48"/>
  <c r="P20"/>
  <c r="O20"/>
  <c r="N20"/>
  <c r="M20"/>
  <c r="L20"/>
  <c r="P135"/>
  <c r="O135"/>
  <c r="N135"/>
  <c r="M135"/>
  <c r="L135"/>
  <c r="P131"/>
  <c r="O131"/>
  <c r="N131"/>
  <c r="M131"/>
  <c r="L131"/>
  <c r="P77"/>
  <c r="O77"/>
  <c r="N77"/>
  <c r="M77"/>
  <c r="L77"/>
  <c r="P87"/>
  <c r="O87"/>
  <c r="N87"/>
  <c r="M87"/>
  <c r="L87"/>
  <c r="P136"/>
  <c r="O136"/>
  <c r="N136"/>
  <c r="M136"/>
  <c r="L136"/>
  <c r="P96"/>
  <c r="O96"/>
  <c r="N96"/>
  <c r="M96"/>
  <c r="L96"/>
  <c r="P79"/>
  <c r="O79"/>
  <c r="N79"/>
  <c r="M79"/>
  <c r="L79"/>
  <c r="P121"/>
  <c r="O121"/>
  <c r="N121"/>
  <c r="M121"/>
  <c r="L121"/>
  <c r="P27"/>
  <c r="O27"/>
  <c r="N27"/>
  <c r="M27"/>
  <c r="L27"/>
  <c r="P63"/>
  <c r="O63"/>
  <c r="N63"/>
  <c r="M63"/>
  <c r="L63"/>
  <c r="P102"/>
  <c r="O102"/>
  <c r="N102"/>
  <c r="M102"/>
  <c r="L102"/>
  <c r="P67"/>
  <c r="O67"/>
  <c r="N67"/>
  <c r="M67"/>
  <c r="L67"/>
  <c r="P14"/>
  <c r="O14"/>
  <c r="N14"/>
  <c r="M14"/>
  <c r="L14"/>
  <c r="P19"/>
  <c r="O19"/>
  <c r="N19"/>
  <c r="M19"/>
  <c r="L19"/>
  <c r="O142"/>
  <c r="N142"/>
  <c r="M142"/>
  <c r="L142"/>
  <c r="P119"/>
  <c r="O119"/>
  <c r="N119"/>
  <c r="M119"/>
  <c r="L119"/>
  <c r="O128"/>
  <c r="N128"/>
  <c r="M128"/>
  <c r="L128"/>
  <c r="P86"/>
  <c r="O86"/>
  <c r="N86"/>
  <c r="M86"/>
  <c r="L86"/>
  <c r="P33"/>
  <c r="O33"/>
  <c r="N33"/>
  <c r="M33"/>
  <c r="L33"/>
  <c r="P61"/>
  <c r="O61"/>
  <c r="N61"/>
  <c r="M61"/>
  <c r="L61"/>
  <c r="P80"/>
  <c r="O80"/>
  <c r="N80"/>
  <c r="M80"/>
  <c r="L80"/>
  <c r="P56"/>
  <c r="O56"/>
  <c r="N56"/>
  <c r="M56"/>
  <c r="L56"/>
  <c r="O69"/>
  <c r="N69"/>
  <c r="M69"/>
  <c r="L69"/>
  <c r="P58"/>
  <c r="O58"/>
  <c r="N58"/>
  <c r="M58"/>
  <c r="L58"/>
  <c r="P51"/>
  <c r="O51"/>
  <c r="N51"/>
  <c r="M51"/>
  <c r="L51"/>
  <c r="P44"/>
  <c r="O44"/>
  <c r="N44"/>
  <c r="M44"/>
  <c r="L44"/>
  <c r="P9"/>
  <c r="O9"/>
  <c r="N9"/>
  <c r="M9"/>
  <c r="L9"/>
  <c r="P137"/>
  <c r="O137"/>
  <c r="N137"/>
  <c r="M137"/>
  <c r="L137"/>
  <c r="P40"/>
  <c r="O40"/>
  <c r="N40"/>
  <c r="M40"/>
  <c r="L40"/>
  <c r="P73"/>
  <c r="O73"/>
  <c r="N73"/>
  <c r="M73"/>
  <c r="L73"/>
  <c r="P126"/>
  <c r="O126"/>
  <c r="N126"/>
  <c r="M126"/>
  <c r="L126"/>
  <c r="P124"/>
  <c r="O124"/>
  <c r="N124"/>
  <c r="M124"/>
  <c r="L124"/>
  <c r="O123"/>
  <c r="N123"/>
  <c r="M123"/>
  <c r="L123"/>
  <c r="P23"/>
  <c r="O23"/>
  <c r="N23"/>
  <c r="M23"/>
  <c r="L23"/>
  <c r="P99"/>
  <c r="O99"/>
  <c r="N99"/>
  <c r="M99"/>
  <c r="L99"/>
  <c r="P107"/>
  <c r="O107"/>
  <c r="N107"/>
  <c r="M107"/>
  <c r="L107"/>
  <c r="P98"/>
  <c r="O98"/>
  <c r="N98"/>
  <c r="M98"/>
  <c r="L98"/>
  <c r="P83"/>
  <c r="O83"/>
  <c r="N83"/>
  <c r="M83"/>
  <c r="L83"/>
  <c r="P115"/>
  <c r="O115"/>
  <c r="N115"/>
  <c r="M115"/>
  <c r="L115"/>
  <c r="P116"/>
  <c r="O116"/>
  <c r="N116"/>
  <c r="M116"/>
  <c r="L116"/>
  <c r="P81"/>
  <c r="O81"/>
  <c r="N81"/>
  <c r="M81"/>
  <c r="L81"/>
  <c r="P60"/>
  <c r="O60"/>
  <c r="N60"/>
  <c r="M60"/>
  <c r="L60"/>
  <c r="P31"/>
  <c r="O31"/>
  <c r="N31"/>
  <c r="M31"/>
  <c r="L31"/>
  <c r="P47"/>
  <c r="O47"/>
  <c r="N47"/>
  <c r="M47"/>
  <c r="L47"/>
  <c r="P5"/>
  <c r="O5"/>
  <c r="N5"/>
  <c r="M5"/>
  <c r="L5"/>
  <c r="P12"/>
  <c r="O12"/>
  <c r="N12"/>
  <c r="M12"/>
  <c r="L12"/>
  <c r="P18"/>
  <c r="O18"/>
  <c r="N18"/>
  <c r="M18"/>
  <c r="L18"/>
  <c r="P4"/>
  <c r="O4"/>
  <c r="N4"/>
  <c r="M4"/>
  <c r="L4"/>
  <c r="P62"/>
  <c r="O62"/>
  <c r="N62"/>
  <c r="M62"/>
  <c r="L62"/>
  <c r="P125"/>
  <c r="O125"/>
  <c r="N125"/>
  <c r="M125"/>
  <c r="L125"/>
  <c r="P54"/>
  <c r="O54"/>
  <c r="N54"/>
  <c r="M54"/>
  <c r="L54"/>
  <c r="P133"/>
  <c r="O133"/>
  <c r="N133"/>
  <c r="M133"/>
  <c r="L133"/>
  <c r="P95"/>
  <c r="O95"/>
  <c r="N95"/>
  <c r="M95"/>
  <c r="L95"/>
  <c r="P89"/>
  <c r="O89"/>
  <c r="N89"/>
  <c r="M89"/>
  <c r="L89"/>
  <c r="P141"/>
  <c r="O141"/>
  <c r="N141"/>
  <c r="M141"/>
  <c r="L141"/>
  <c r="P129"/>
  <c r="O129"/>
  <c r="N129"/>
  <c r="M129"/>
  <c r="L129"/>
  <c r="P106"/>
  <c r="O106"/>
  <c r="N106"/>
  <c r="M106"/>
  <c r="L106"/>
  <c r="P29"/>
  <c r="O29"/>
  <c r="N29"/>
  <c r="M29"/>
  <c r="L29"/>
  <c r="Z139"/>
  <c r="Y139"/>
  <c r="X139"/>
  <c r="W139"/>
  <c r="V139"/>
  <c r="U139"/>
  <c r="T139"/>
  <c r="Z141"/>
  <c r="Y141"/>
  <c r="X141"/>
  <c r="W141"/>
  <c r="V141"/>
  <c r="U141"/>
  <c r="T141"/>
  <c r="Z142"/>
  <c r="Y142"/>
  <c r="X142"/>
  <c r="W142"/>
  <c r="V142"/>
  <c r="U142"/>
  <c r="T142"/>
  <c r="Z136"/>
  <c r="Y136"/>
  <c r="X136"/>
  <c r="W136"/>
  <c r="V136"/>
  <c r="U136"/>
  <c r="T136"/>
  <c r="Z138"/>
  <c r="Y138"/>
  <c r="X138"/>
  <c r="W138"/>
  <c r="V138"/>
  <c r="U138"/>
  <c r="T138"/>
  <c r="Z140"/>
  <c r="Y140"/>
  <c r="X140"/>
  <c r="W140"/>
  <c r="V140"/>
  <c r="U140"/>
  <c r="T140"/>
  <c r="Z135"/>
  <c r="Y135"/>
  <c r="X135"/>
  <c r="W135"/>
  <c r="V135"/>
  <c r="U135"/>
  <c r="T135"/>
  <c r="Z137"/>
  <c r="Y137"/>
  <c r="X137"/>
  <c r="W137"/>
  <c r="V137"/>
  <c r="U137"/>
  <c r="T137"/>
  <c r="Z132"/>
  <c r="Y132"/>
  <c r="X132"/>
  <c r="W132"/>
  <c r="V132"/>
  <c r="U132"/>
  <c r="T132"/>
  <c r="Z133"/>
  <c r="Y133"/>
  <c r="X133"/>
  <c r="W133"/>
  <c r="V133"/>
  <c r="U133"/>
  <c r="T133"/>
  <c r="Z128"/>
  <c r="Y128"/>
  <c r="X128"/>
  <c r="W128"/>
  <c r="V128"/>
  <c r="U128"/>
  <c r="T128"/>
  <c r="Z130"/>
  <c r="Y130"/>
  <c r="X130"/>
  <c r="W130"/>
  <c r="V130"/>
  <c r="U130"/>
  <c r="T130"/>
  <c r="Z134"/>
  <c r="Y134"/>
  <c r="X134"/>
  <c r="W134"/>
  <c r="V134"/>
  <c r="U134"/>
  <c r="T134"/>
  <c r="Z127"/>
  <c r="Y127"/>
  <c r="X127"/>
  <c r="W127"/>
  <c r="V127"/>
  <c r="U127"/>
  <c r="T127"/>
  <c r="Z131"/>
  <c r="Y131"/>
  <c r="X131"/>
  <c r="W131"/>
  <c r="V131"/>
  <c r="U131"/>
  <c r="T131"/>
  <c r="Z129"/>
  <c r="Y129"/>
  <c r="X129"/>
  <c r="W129"/>
  <c r="V129"/>
  <c r="U129"/>
  <c r="T129"/>
  <c r="Z126"/>
  <c r="Y126"/>
  <c r="X126"/>
  <c r="W126"/>
  <c r="V126"/>
  <c r="U126"/>
  <c r="T126"/>
  <c r="Z119"/>
  <c r="Y119"/>
  <c r="X119"/>
  <c r="W119"/>
  <c r="V119"/>
  <c r="U119"/>
  <c r="T119"/>
  <c r="Z124"/>
  <c r="Y124"/>
  <c r="Z123"/>
  <c r="Y123"/>
  <c r="X123"/>
  <c r="W123"/>
  <c r="V123"/>
  <c r="U123"/>
  <c r="T123"/>
  <c r="Z120"/>
  <c r="Y120"/>
  <c r="X120"/>
  <c r="W120"/>
  <c r="V120"/>
  <c r="U120"/>
  <c r="T120"/>
  <c r="Z114"/>
  <c r="Y114"/>
  <c r="Z125"/>
  <c r="Y125"/>
  <c r="X125"/>
  <c r="W125"/>
  <c r="V125"/>
  <c r="U125"/>
  <c r="T125"/>
  <c r="Z122"/>
  <c r="Y122"/>
  <c r="X122"/>
  <c r="W122"/>
  <c r="V122"/>
  <c r="U122"/>
  <c r="T122"/>
  <c r="Z111"/>
  <c r="Y111"/>
  <c r="X111"/>
  <c r="W111"/>
  <c r="V111"/>
  <c r="U111"/>
  <c r="T111"/>
  <c r="Z110"/>
  <c r="Y110"/>
  <c r="X110"/>
  <c r="W110"/>
  <c r="V110"/>
  <c r="U110"/>
  <c r="T110"/>
  <c r="Z121"/>
  <c r="Y121"/>
  <c r="X121"/>
  <c r="W121"/>
  <c r="V121"/>
  <c r="U121"/>
  <c r="T121"/>
  <c r="Z115"/>
  <c r="Y115"/>
  <c r="X115"/>
  <c r="W115"/>
  <c r="V115"/>
  <c r="U115"/>
  <c r="T115"/>
  <c r="Z116"/>
  <c r="Y116"/>
  <c r="X116"/>
  <c r="W116"/>
  <c r="V116"/>
  <c r="U116"/>
  <c r="T116"/>
  <c r="Z105"/>
  <c r="Y105"/>
  <c r="X105"/>
  <c r="W105"/>
  <c r="V105"/>
  <c r="U105"/>
  <c r="T105"/>
  <c r="Z112"/>
  <c r="Y112"/>
  <c r="X112"/>
  <c r="W112"/>
  <c r="V112"/>
  <c r="U112"/>
  <c r="T112"/>
  <c r="Z117"/>
  <c r="Y117"/>
  <c r="X117"/>
  <c r="W117"/>
  <c r="V117"/>
  <c r="U117"/>
  <c r="T117"/>
  <c r="Z70"/>
  <c r="Y70"/>
  <c r="X70"/>
  <c r="W70"/>
  <c r="V70"/>
  <c r="T70"/>
  <c r="Z104"/>
  <c r="Y104"/>
  <c r="X104"/>
  <c r="W104"/>
  <c r="V104"/>
  <c r="U104"/>
  <c r="T104"/>
  <c r="Z113"/>
  <c r="Y113"/>
  <c r="X113"/>
  <c r="W113"/>
  <c r="V113"/>
  <c r="U113"/>
  <c r="T113"/>
  <c r="Z118"/>
  <c r="Y118"/>
  <c r="X118"/>
  <c r="W118"/>
  <c r="V118"/>
  <c r="U118"/>
  <c r="T118"/>
  <c r="Z99"/>
  <c r="Y99"/>
  <c r="X99"/>
  <c r="W99"/>
  <c r="V99"/>
  <c r="U99"/>
  <c r="T99"/>
  <c r="Z101"/>
  <c r="Y101"/>
  <c r="X101"/>
  <c r="W101"/>
  <c r="V101"/>
  <c r="U101"/>
  <c r="T101"/>
  <c r="Z106"/>
  <c r="Y106"/>
  <c r="X106"/>
  <c r="W106"/>
  <c r="V106"/>
  <c r="U106"/>
  <c r="T106"/>
  <c r="Z86"/>
  <c r="Y86"/>
  <c r="X86"/>
  <c r="W86"/>
  <c r="V86"/>
  <c r="U86"/>
  <c r="T86"/>
  <c r="Z95"/>
  <c r="Y95"/>
  <c r="X95"/>
  <c r="W95"/>
  <c r="V95"/>
  <c r="U95"/>
  <c r="T95"/>
  <c r="Z100"/>
  <c r="Y100"/>
  <c r="X100"/>
  <c r="W100"/>
  <c r="V100"/>
  <c r="U100"/>
  <c r="T100"/>
  <c r="Z102"/>
  <c r="Y102"/>
  <c r="X102"/>
  <c r="W102"/>
  <c r="V102"/>
  <c r="U102"/>
  <c r="T102"/>
  <c r="Z103"/>
  <c r="Y103"/>
  <c r="X103"/>
  <c r="W103"/>
  <c r="V103"/>
  <c r="U103"/>
  <c r="T103"/>
  <c r="Z109"/>
  <c r="Y109"/>
  <c r="X109"/>
  <c r="W109"/>
  <c r="V109"/>
  <c r="U109"/>
  <c r="T109"/>
  <c r="Z85"/>
  <c r="Y85"/>
  <c r="X85"/>
  <c r="W85"/>
  <c r="V85"/>
  <c r="U85"/>
  <c r="T85"/>
  <c r="Z97"/>
  <c r="Y97"/>
  <c r="X97"/>
  <c r="W97"/>
  <c r="V97"/>
  <c r="U97"/>
  <c r="T97"/>
  <c r="Z108"/>
  <c r="Y108"/>
  <c r="X108"/>
  <c r="W108"/>
  <c r="V108"/>
  <c r="U108"/>
  <c r="T108"/>
  <c r="Z94"/>
  <c r="Y94"/>
  <c r="X94"/>
  <c r="W94"/>
  <c r="V94"/>
  <c r="U94"/>
  <c r="T94"/>
  <c r="Z107"/>
  <c r="Y107"/>
  <c r="X107"/>
  <c r="W107"/>
  <c r="V107"/>
  <c r="U107"/>
  <c r="T107"/>
  <c r="Z89"/>
  <c r="Y89"/>
  <c r="X89"/>
  <c r="W89"/>
  <c r="V89"/>
  <c r="U89"/>
  <c r="T89"/>
  <c r="Z96"/>
  <c r="Y96"/>
  <c r="X96"/>
  <c r="W96"/>
  <c r="V96"/>
  <c r="U96"/>
  <c r="T96"/>
  <c r="Z88"/>
  <c r="Y88"/>
  <c r="X88"/>
  <c r="W88"/>
  <c r="V88"/>
  <c r="U88"/>
  <c r="T88"/>
  <c r="Z82"/>
  <c r="Y82"/>
  <c r="X82"/>
  <c r="W82"/>
  <c r="V82"/>
  <c r="U82"/>
  <c r="T82"/>
  <c r="Z69"/>
  <c r="Y69"/>
  <c r="X69"/>
  <c r="W69"/>
  <c r="V69"/>
  <c r="U69"/>
  <c r="T69"/>
  <c r="Z98"/>
  <c r="Y98"/>
  <c r="X98"/>
  <c r="W98"/>
  <c r="V98"/>
  <c r="U98"/>
  <c r="T98"/>
  <c r="Z92"/>
  <c r="Y92"/>
  <c r="X92"/>
  <c r="W92"/>
  <c r="V92"/>
  <c r="U92"/>
  <c r="T92"/>
  <c r="Z90"/>
  <c r="Y90"/>
  <c r="X90"/>
  <c r="W90"/>
  <c r="V90"/>
  <c r="U90"/>
  <c r="T90"/>
  <c r="Z81"/>
  <c r="Y81"/>
  <c r="X81"/>
  <c r="W81"/>
  <c r="V81"/>
  <c r="U81"/>
  <c r="T81"/>
  <c r="Z84"/>
  <c r="Y84"/>
  <c r="X84"/>
  <c r="W84"/>
  <c r="V84"/>
  <c r="U84"/>
  <c r="T84"/>
  <c r="Z91"/>
  <c r="Y91"/>
  <c r="X91"/>
  <c r="W91"/>
  <c r="V91"/>
  <c r="U91"/>
  <c r="T91"/>
  <c r="Z87"/>
  <c r="Y87"/>
  <c r="X87"/>
  <c r="W87"/>
  <c r="V87"/>
  <c r="U87"/>
  <c r="T87"/>
  <c r="Z93"/>
  <c r="Y93"/>
  <c r="X93"/>
  <c r="W93"/>
  <c r="V93"/>
  <c r="U93"/>
  <c r="T93"/>
  <c r="Z68"/>
  <c r="Y68"/>
  <c r="X68"/>
  <c r="W68"/>
  <c r="V68"/>
  <c r="U68"/>
  <c r="T68"/>
  <c r="Z76"/>
  <c r="Y76"/>
  <c r="X76"/>
  <c r="W76"/>
  <c r="V76"/>
  <c r="U76"/>
  <c r="T76"/>
  <c r="Z79"/>
  <c r="Y79"/>
  <c r="X79"/>
  <c r="W79"/>
  <c r="V79"/>
  <c r="U79"/>
  <c r="T79"/>
  <c r="Z77"/>
  <c r="Y77"/>
  <c r="X77"/>
  <c r="W77"/>
  <c r="V77"/>
  <c r="U77"/>
  <c r="T77"/>
  <c r="Z83"/>
  <c r="Y83"/>
  <c r="X83"/>
  <c r="W83"/>
  <c r="V83"/>
  <c r="U83"/>
  <c r="T83"/>
  <c r="Z80"/>
  <c r="Y80"/>
  <c r="X80"/>
  <c r="W80"/>
  <c r="V80"/>
  <c r="U80"/>
  <c r="T80"/>
  <c r="Z67"/>
  <c r="Y67"/>
  <c r="X67"/>
  <c r="W67"/>
  <c r="V67"/>
  <c r="U67"/>
  <c r="T67"/>
  <c r="Z71"/>
  <c r="Y71"/>
  <c r="X71"/>
  <c r="W71"/>
  <c r="V71"/>
  <c r="U71"/>
  <c r="T71"/>
  <c r="Z78"/>
  <c r="Y78"/>
  <c r="X78"/>
  <c r="W78"/>
  <c r="V78"/>
  <c r="U78"/>
  <c r="T78"/>
  <c r="Z66"/>
  <c r="Y66"/>
  <c r="X66"/>
  <c r="W66"/>
  <c r="V66"/>
  <c r="U66"/>
  <c r="T66"/>
  <c r="Z64"/>
  <c r="Y64"/>
  <c r="X64"/>
  <c r="W64"/>
  <c r="V64"/>
  <c r="U64"/>
  <c r="T64"/>
  <c r="Z72"/>
  <c r="Y72"/>
  <c r="X72"/>
  <c r="W72"/>
  <c r="V72"/>
  <c r="U72"/>
  <c r="T72"/>
  <c r="Z59"/>
  <c r="Y59"/>
  <c r="X59"/>
  <c r="W59"/>
  <c r="V59"/>
  <c r="U59"/>
  <c r="T59"/>
  <c r="Z75"/>
  <c r="Y75"/>
  <c r="X75"/>
  <c r="W75"/>
  <c r="V75"/>
  <c r="U75"/>
  <c r="T75"/>
  <c r="Z65"/>
  <c r="Y65"/>
  <c r="X65"/>
  <c r="W65"/>
  <c r="V65"/>
  <c r="U65"/>
  <c r="T65"/>
  <c r="Z74"/>
  <c r="Y74"/>
  <c r="X74"/>
  <c r="W74"/>
  <c r="V74"/>
  <c r="U74"/>
  <c r="T74"/>
  <c r="Z47"/>
  <c r="Y47"/>
  <c r="X47"/>
  <c r="W47"/>
  <c r="V47"/>
  <c r="U47"/>
  <c r="T47"/>
  <c r="Z63"/>
  <c r="Y63"/>
  <c r="X63"/>
  <c r="W63"/>
  <c r="V63"/>
  <c r="U63"/>
  <c r="T63"/>
  <c r="Z61"/>
  <c r="Y61"/>
  <c r="X61"/>
  <c r="W61"/>
  <c r="V61"/>
  <c r="U61"/>
  <c r="T61"/>
  <c r="Z73"/>
  <c r="Y73"/>
  <c r="X73"/>
  <c r="W73"/>
  <c r="V73"/>
  <c r="U73"/>
  <c r="T73"/>
  <c r="Z46"/>
  <c r="Y46"/>
  <c r="X46"/>
  <c r="W46"/>
  <c r="V46"/>
  <c r="U46"/>
  <c r="T46"/>
  <c r="Z57"/>
  <c r="Y57"/>
  <c r="X57"/>
  <c r="W57"/>
  <c r="V57"/>
  <c r="U57"/>
  <c r="T57"/>
  <c r="Z60"/>
  <c r="Y60"/>
  <c r="X60"/>
  <c r="W60"/>
  <c r="V60"/>
  <c r="U60"/>
  <c r="T60"/>
  <c r="Z62"/>
  <c r="Y62"/>
  <c r="X62"/>
  <c r="W62"/>
  <c r="V62"/>
  <c r="U62"/>
  <c r="T62"/>
  <c r="Z55"/>
  <c r="Y55"/>
  <c r="X55"/>
  <c r="W55"/>
  <c r="V55"/>
  <c r="U55"/>
  <c r="T55"/>
  <c r="Z42"/>
  <c r="Y42"/>
  <c r="X42"/>
  <c r="W42"/>
  <c r="V42"/>
  <c r="U42"/>
  <c r="T42"/>
  <c r="Z53"/>
  <c r="Y53"/>
  <c r="X53"/>
  <c r="W53"/>
  <c r="V53"/>
  <c r="U53"/>
  <c r="T53"/>
  <c r="Z54"/>
  <c r="Y54"/>
  <c r="X54"/>
  <c r="W54"/>
  <c r="V54"/>
  <c r="U54"/>
  <c r="T54"/>
  <c r="Z51"/>
  <c r="Y51"/>
  <c r="X51"/>
  <c r="W51"/>
  <c r="V51"/>
  <c r="U51"/>
  <c r="T51"/>
  <c r="Z50"/>
  <c r="Y50"/>
  <c r="X50"/>
  <c r="W50"/>
  <c r="V50"/>
  <c r="U50"/>
  <c r="T50"/>
  <c r="Z48"/>
  <c r="Y48"/>
  <c r="X48"/>
  <c r="W48"/>
  <c r="V48"/>
  <c r="U48"/>
  <c r="T48"/>
  <c r="Z52"/>
  <c r="Y52"/>
  <c r="X52"/>
  <c r="W52"/>
  <c r="V52"/>
  <c r="U52"/>
  <c r="T52"/>
  <c r="Z58"/>
  <c r="Y58"/>
  <c r="X58"/>
  <c r="W58"/>
  <c r="V58"/>
  <c r="U58"/>
  <c r="T58"/>
  <c r="Z49"/>
  <c r="Y49"/>
  <c r="X49"/>
  <c r="W49"/>
  <c r="V49"/>
  <c r="U49"/>
  <c r="T49"/>
  <c r="Z45"/>
  <c r="Y45"/>
  <c r="X45"/>
  <c r="W45"/>
  <c r="V45"/>
  <c r="U45"/>
  <c r="T45"/>
  <c r="Z44"/>
  <c r="Y44"/>
  <c r="X44"/>
  <c r="W44"/>
  <c r="V44"/>
  <c r="U44"/>
  <c r="T44"/>
  <c r="Z39"/>
  <c r="Y39"/>
  <c r="X39"/>
  <c r="W39"/>
  <c r="V39"/>
  <c r="U39"/>
  <c r="T39"/>
  <c r="Z43"/>
  <c r="Y43"/>
  <c r="X43"/>
  <c r="W43"/>
  <c r="V43"/>
  <c r="U43"/>
  <c r="T43"/>
  <c r="Z41"/>
  <c r="Y41"/>
  <c r="X41"/>
  <c r="W41"/>
  <c r="V41"/>
  <c r="U41"/>
  <c r="T41"/>
  <c r="Z56"/>
  <c r="Y56"/>
  <c r="X56"/>
  <c r="W56"/>
  <c r="V56"/>
  <c r="U56"/>
  <c r="T56"/>
  <c r="Z38"/>
  <c r="Y38"/>
  <c r="X38"/>
  <c r="W38"/>
  <c r="V38"/>
  <c r="U38"/>
  <c r="T38"/>
  <c r="Z37"/>
  <c r="Y37"/>
  <c r="X37"/>
  <c r="W37"/>
  <c r="V37"/>
  <c r="U37"/>
  <c r="T37"/>
  <c r="Z31"/>
  <c r="Y31"/>
  <c r="X31"/>
  <c r="W31"/>
  <c r="V31"/>
  <c r="U31"/>
  <c r="T31"/>
  <c r="Z35"/>
  <c r="Y35"/>
  <c r="X35"/>
  <c r="W35"/>
  <c r="V35"/>
  <c r="U35"/>
  <c r="T35"/>
  <c r="Z27"/>
  <c r="Y27"/>
  <c r="X27"/>
  <c r="W27"/>
  <c r="V27"/>
  <c r="U27"/>
  <c r="T27"/>
  <c r="Z40"/>
  <c r="Y40"/>
  <c r="X40"/>
  <c r="W40"/>
  <c r="V40"/>
  <c r="U40"/>
  <c r="T40"/>
  <c r="Z23"/>
  <c r="Y23"/>
  <c r="X23"/>
  <c r="W23"/>
  <c r="V23"/>
  <c r="U23"/>
  <c r="T23"/>
  <c r="Z33"/>
  <c r="Y33"/>
  <c r="X33"/>
  <c r="W33"/>
  <c r="V33"/>
  <c r="U33"/>
  <c r="T33"/>
  <c r="Z34"/>
  <c r="Y34"/>
  <c r="X34"/>
  <c r="W34"/>
  <c r="V34"/>
  <c r="U34"/>
  <c r="T34"/>
  <c r="Z32"/>
  <c r="Y32"/>
  <c r="X32"/>
  <c r="W32"/>
  <c r="V32"/>
  <c r="U32"/>
  <c r="T32"/>
  <c r="Z36"/>
  <c r="Y36"/>
  <c r="X36"/>
  <c r="W36"/>
  <c r="V36"/>
  <c r="U36"/>
  <c r="T36"/>
  <c r="Z28"/>
  <c r="Y28"/>
  <c r="X28"/>
  <c r="W28"/>
  <c r="V28"/>
  <c r="U28"/>
  <c r="T28"/>
  <c r="Z29"/>
  <c r="Y29"/>
  <c r="X29"/>
  <c r="W29"/>
  <c r="V29"/>
  <c r="U29"/>
  <c r="T29"/>
  <c r="Z17"/>
  <c r="Y17"/>
  <c r="X17"/>
  <c r="W17"/>
  <c r="V17"/>
  <c r="U17"/>
  <c r="T17"/>
  <c r="Z15"/>
  <c r="Y15"/>
  <c r="X15"/>
  <c r="W15"/>
  <c r="V15"/>
  <c r="U15"/>
  <c r="T15"/>
  <c r="Z30"/>
  <c r="Y30"/>
  <c r="X30"/>
  <c r="W30"/>
  <c r="V30"/>
  <c r="U30"/>
  <c r="T30"/>
  <c r="Z19"/>
  <c r="Y19"/>
  <c r="X19"/>
  <c r="W19"/>
  <c r="V19"/>
  <c r="U19"/>
  <c r="T19"/>
  <c r="Z26"/>
  <c r="Y26"/>
  <c r="X26"/>
  <c r="W26"/>
  <c r="V26"/>
  <c r="U26"/>
  <c r="T26"/>
  <c r="Z11"/>
  <c r="Y11"/>
  <c r="X11"/>
  <c r="W11"/>
  <c r="V11"/>
  <c r="U11"/>
  <c r="T11"/>
  <c r="Z18"/>
  <c r="Y18"/>
  <c r="X18"/>
  <c r="W18"/>
  <c r="V18"/>
  <c r="U18"/>
  <c r="T18"/>
  <c r="Z13"/>
  <c r="Y13"/>
  <c r="X13"/>
  <c r="W13"/>
  <c r="V13"/>
  <c r="U13"/>
  <c r="T13"/>
  <c r="Z16"/>
  <c r="Y16"/>
  <c r="X16"/>
  <c r="W16"/>
  <c r="V16"/>
  <c r="U16"/>
  <c r="T16"/>
  <c r="Z21"/>
  <c r="Y21"/>
  <c r="X21"/>
  <c r="W21"/>
  <c r="V21"/>
  <c r="U21"/>
  <c r="T21"/>
  <c r="Z24"/>
  <c r="Y24"/>
  <c r="X24"/>
  <c r="W24"/>
  <c r="V24"/>
  <c r="U24"/>
  <c r="T24"/>
  <c r="Z25"/>
  <c r="Y25"/>
  <c r="X25"/>
  <c r="W25"/>
  <c r="V25"/>
  <c r="U25"/>
  <c r="T25"/>
  <c r="Z20"/>
  <c r="Y20"/>
  <c r="X20"/>
  <c r="W20"/>
  <c r="V20"/>
  <c r="U20"/>
  <c r="T20"/>
  <c r="Z22"/>
  <c r="Y22"/>
  <c r="X22"/>
  <c r="W22"/>
  <c r="V22"/>
  <c r="U22"/>
  <c r="T22"/>
  <c r="Z12"/>
  <c r="Y12"/>
  <c r="X12"/>
  <c r="W12"/>
  <c r="V12"/>
  <c r="U12"/>
  <c r="T12"/>
  <c r="Z9"/>
  <c r="Y9"/>
  <c r="X9"/>
  <c r="W9"/>
  <c r="V9"/>
  <c r="U9"/>
  <c r="T9"/>
  <c r="Z10"/>
  <c r="Y10"/>
  <c r="X10"/>
  <c r="W10"/>
  <c r="V10"/>
  <c r="U10"/>
  <c r="T10"/>
  <c r="Z14"/>
  <c r="Y14"/>
  <c r="X14"/>
  <c r="W14"/>
  <c r="V14"/>
  <c r="U14"/>
  <c r="T14"/>
  <c r="Z7"/>
  <c r="Y7"/>
  <c r="X7"/>
  <c r="W7"/>
  <c r="V7"/>
  <c r="U7"/>
  <c r="T7"/>
  <c r="Z8"/>
  <c r="Y8"/>
  <c r="X8"/>
  <c r="W8"/>
  <c r="V8"/>
  <c r="U8"/>
  <c r="T8"/>
  <c r="Z5"/>
  <c r="Y5"/>
  <c r="X5"/>
  <c r="W5"/>
  <c r="V5"/>
  <c r="U5"/>
  <c r="T5"/>
  <c r="Z4"/>
  <c r="Y4"/>
  <c r="X4"/>
  <c r="W4"/>
  <c r="V4"/>
  <c r="U4"/>
  <c r="T4"/>
  <c r="Z6"/>
  <c r="Y6"/>
  <c r="X6"/>
  <c r="W6"/>
  <c r="V6"/>
  <c r="U6"/>
  <c r="T6"/>
  <c r="Z3"/>
  <c r="U3"/>
  <c r="T3"/>
  <c r="Y3"/>
  <c r="X3"/>
  <c r="W3"/>
  <c r="V3"/>
  <c r="P114"/>
  <c r="X124" s="1"/>
  <c r="O114"/>
  <c r="W124" s="1"/>
  <c r="N114"/>
  <c r="V124" s="1"/>
  <c r="M114"/>
  <c r="S114" s="1"/>
  <c r="L114"/>
  <c r="T124" s="1"/>
  <c r="S29"/>
  <c r="S106"/>
  <c r="S129"/>
  <c r="S141"/>
  <c r="S89"/>
  <c r="S95"/>
  <c r="S133"/>
  <c r="S54"/>
  <c r="S125"/>
  <c r="S62"/>
  <c r="S4"/>
  <c r="S18"/>
  <c r="S12"/>
  <c r="S5"/>
  <c r="S47"/>
  <c r="S31"/>
  <c r="S60"/>
  <c r="S81"/>
  <c r="S116"/>
  <c r="S115"/>
  <c r="S83"/>
  <c r="S98"/>
  <c r="S107"/>
  <c r="S99"/>
  <c r="S23"/>
  <c r="S123"/>
  <c r="S124"/>
  <c r="S126"/>
  <c r="S73"/>
  <c r="S40"/>
  <c r="S137"/>
  <c r="S9"/>
  <c r="S44"/>
  <c r="S51"/>
  <c r="S58"/>
  <c r="S69"/>
  <c r="S56"/>
  <c r="AA56" s="1"/>
  <c r="S80"/>
  <c r="S61"/>
  <c r="S33"/>
  <c r="S86"/>
  <c r="S128"/>
  <c r="S119"/>
  <c r="S142"/>
  <c r="S19"/>
  <c r="S14"/>
  <c r="S67"/>
  <c r="S102"/>
  <c r="S63"/>
  <c r="S27"/>
  <c r="S121"/>
  <c r="S79"/>
  <c r="S96"/>
  <c r="S136"/>
  <c r="AA60" s="1"/>
  <c r="S87"/>
  <c r="S77"/>
  <c r="S131"/>
  <c r="S135"/>
  <c r="S20"/>
  <c r="AA63" s="1"/>
  <c r="S48"/>
  <c r="AA47" s="1"/>
  <c r="S25"/>
  <c r="S122"/>
  <c r="S28"/>
  <c r="S35"/>
  <c r="S24"/>
  <c r="S117"/>
  <c r="S6"/>
  <c r="S3"/>
  <c r="S72"/>
  <c r="S11"/>
  <c r="S88"/>
  <c r="S7"/>
  <c r="S53"/>
  <c r="S17"/>
  <c r="S8"/>
  <c r="S45"/>
  <c r="S111"/>
  <c r="S101"/>
  <c r="AA87" s="1"/>
  <c r="S46"/>
  <c r="S78"/>
  <c r="S43"/>
  <c r="S36"/>
  <c r="S30"/>
  <c r="S34"/>
  <c r="AA98" s="1"/>
  <c r="S74"/>
  <c r="S55"/>
  <c r="S22"/>
  <c r="AA88" s="1"/>
  <c r="S66"/>
  <c r="S57"/>
  <c r="S75"/>
  <c r="AA107" s="1"/>
  <c r="S37"/>
  <c r="S138"/>
  <c r="S130"/>
  <c r="S132"/>
  <c r="S52"/>
  <c r="S21"/>
  <c r="S92"/>
  <c r="S127"/>
  <c r="S104"/>
  <c r="S65"/>
  <c r="S93"/>
  <c r="S109"/>
  <c r="AA101" s="1"/>
  <c r="S82"/>
  <c r="S84"/>
  <c r="S59"/>
  <c r="S13"/>
  <c r="AA104" s="1"/>
  <c r="S10"/>
  <c r="S26"/>
  <c r="S42"/>
  <c r="S32"/>
  <c r="AA105" s="1"/>
  <c r="S105"/>
  <c r="S76"/>
  <c r="AA115" s="1"/>
  <c r="S16"/>
  <c r="S94"/>
  <c r="S113"/>
  <c r="AA111" s="1"/>
  <c r="S91"/>
  <c r="AA122" s="1"/>
  <c r="S41"/>
  <c r="AA125" s="1"/>
  <c r="S49"/>
  <c r="S120"/>
  <c r="AA120" s="1"/>
  <c r="S97"/>
  <c r="AA123" s="1"/>
  <c r="S15"/>
  <c r="AA124" s="1"/>
  <c r="S71"/>
  <c r="AA119" s="1"/>
  <c r="S103"/>
  <c r="S139"/>
  <c r="AA129" s="1"/>
  <c r="S39"/>
  <c r="AA131" s="1"/>
  <c r="S85"/>
  <c r="AA127" s="1"/>
  <c r="S118"/>
  <c r="S100"/>
  <c r="AA130" s="1"/>
  <c r="S134"/>
  <c r="S50"/>
  <c r="AA133" s="1"/>
  <c r="S64"/>
  <c r="S110"/>
  <c r="S38"/>
  <c r="S108"/>
  <c r="S112"/>
  <c r="AA136" s="1"/>
  <c r="S68"/>
  <c r="S140"/>
  <c r="AA141" s="1"/>
  <c r="S90"/>
  <c r="S70" l="1"/>
  <c r="AA137" s="1"/>
  <c r="U70"/>
  <c r="AA23"/>
  <c r="AA139"/>
  <c r="AA142"/>
  <c r="AA135"/>
  <c r="AA132"/>
  <c r="AA128"/>
  <c r="AA126"/>
  <c r="AA80"/>
  <c r="AA110"/>
  <c r="AA118"/>
  <c r="AA85"/>
  <c r="AA108"/>
  <c r="AA84"/>
  <c r="AA68"/>
  <c r="AA64"/>
  <c r="AA59"/>
  <c r="AA53"/>
  <c r="AA39"/>
  <c r="AA38"/>
  <c r="U114"/>
  <c r="W114"/>
  <c r="AA140"/>
  <c r="AA134"/>
  <c r="AA70"/>
  <c r="AA113"/>
  <c r="AA109"/>
  <c r="AA97"/>
  <c r="AA91"/>
  <c r="AA93"/>
  <c r="AA72"/>
  <c r="AA75"/>
  <c r="AA57"/>
  <c r="AA50"/>
  <c r="AA49"/>
  <c r="AA17"/>
  <c r="AA16"/>
  <c r="T114"/>
  <c r="V114"/>
  <c r="X114"/>
  <c r="AA138"/>
  <c r="AA121"/>
  <c r="AA116"/>
  <c r="AA112"/>
  <c r="AA99"/>
  <c r="AA106"/>
  <c r="AA95"/>
  <c r="AA102"/>
  <c r="AA94"/>
  <c r="AA89"/>
  <c r="AA69"/>
  <c r="AA92"/>
  <c r="AA81"/>
  <c r="AA76"/>
  <c r="AA77"/>
  <c r="AA71"/>
  <c r="AA66"/>
  <c r="AA74"/>
  <c r="AA73"/>
  <c r="AA62"/>
  <c r="AA42"/>
  <c r="AA54"/>
  <c r="AA52"/>
  <c r="AA44"/>
  <c r="AA43"/>
  <c r="AA37"/>
  <c r="AA35"/>
  <c r="AA40"/>
  <c r="AA33"/>
  <c r="AA32"/>
  <c r="AA28"/>
  <c r="AA30"/>
  <c r="AA26"/>
  <c r="AA18"/>
  <c r="AA24"/>
  <c r="AA20"/>
  <c r="AA12"/>
  <c r="AA10"/>
  <c r="AA7"/>
  <c r="AA5"/>
  <c r="AA6"/>
  <c r="AA3"/>
  <c r="U124"/>
  <c r="AA114"/>
  <c r="AA117"/>
  <c r="AA86"/>
  <c r="AA100"/>
  <c r="AA103"/>
  <c r="AA96"/>
  <c r="AA82"/>
  <c r="AA90"/>
  <c r="AA79"/>
  <c r="AA83"/>
  <c r="AA67"/>
  <c r="AA78"/>
  <c r="AA65"/>
  <c r="AA61"/>
  <c r="AA46"/>
  <c r="AA55"/>
  <c r="AA51"/>
  <c r="AA48"/>
  <c r="AA58"/>
  <c r="AA45"/>
  <c r="AA41"/>
  <c r="AA31"/>
  <c r="AA27"/>
  <c r="AA34"/>
  <c r="AA36"/>
  <c r="AA29"/>
  <c r="AA15"/>
  <c r="AA19"/>
  <c r="AA11"/>
  <c r="AA13"/>
  <c r="AA21"/>
  <c r="AA25"/>
  <c r="AA22"/>
  <c r="AA9"/>
  <c r="AA14"/>
  <c r="AA8"/>
  <c r="AA4"/>
</calcChain>
</file>

<file path=xl/sharedStrings.xml><?xml version="1.0" encoding="utf-8"?>
<sst xmlns="http://schemas.openxmlformats.org/spreadsheetml/2006/main" count="329" uniqueCount="172">
  <si>
    <t xml:space="preserve"> </t>
  </si>
  <si>
    <t>Příjmení, Jméno</t>
  </si>
  <si>
    <t>Narození</t>
  </si>
  <si>
    <t>Výška</t>
  </si>
  <si>
    <t>Augusta Petr</t>
  </si>
  <si>
    <t>Velké Meziříčí</t>
  </si>
  <si>
    <t>Prchal Vojtěch</t>
  </si>
  <si>
    <t>Košábek Adam</t>
  </si>
  <si>
    <t>Licek Jan</t>
  </si>
  <si>
    <t>Kacafírek Michal</t>
  </si>
  <si>
    <t>Bláha Miroslav</t>
  </si>
  <si>
    <t>Pešta David</t>
  </si>
  <si>
    <t>Nguyen Anthuan</t>
  </si>
  <si>
    <t>Matějka Jan</t>
  </si>
  <si>
    <t>Slavík Marek</t>
  </si>
  <si>
    <t>Krejska Tomáš</t>
  </si>
  <si>
    <t>Zmrhal Marek</t>
  </si>
  <si>
    <t>Bartoš Pavel</t>
  </si>
  <si>
    <t>Zlín</t>
  </si>
  <si>
    <t>Uchytil Matěj</t>
  </si>
  <si>
    <t>Kobolka Ivo</t>
  </si>
  <si>
    <t>Regináč Jan</t>
  </si>
  <si>
    <t>Vápeník jan</t>
  </si>
  <si>
    <t>Motyčka Jakub</t>
  </si>
  <si>
    <t>Tryong Ducluan</t>
  </si>
  <si>
    <t>Bačůvka Petr</t>
  </si>
  <si>
    <t>Šebesta Daniel</t>
  </si>
  <si>
    <t>Janečka Jakub</t>
  </si>
  <si>
    <t>Dudák Martin</t>
  </si>
  <si>
    <t>Matouš Adam</t>
  </si>
  <si>
    <t>Bajusz Ondřej</t>
  </si>
  <si>
    <t>Dansport</t>
  </si>
  <si>
    <t>Cibulka Šimon</t>
  </si>
  <si>
    <t>Havlín Martin</t>
  </si>
  <si>
    <t>Horáček Tomáš</t>
  </si>
  <si>
    <t>Káňa David</t>
  </si>
  <si>
    <t>Pihera Martin</t>
  </si>
  <si>
    <t>Schweiner David</t>
  </si>
  <si>
    <t>Staněk Pavel</t>
  </si>
  <si>
    <t>Syrůček Martin</t>
  </si>
  <si>
    <t>Woitsch Marek</t>
  </si>
  <si>
    <t>Ducháč Dominik</t>
  </si>
  <si>
    <t>Liberec</t>
  </si>
  <si>
    <t>Drozda Antonín</t>
  </si>
  <si>
    <t>Cvalina Michal</t>
  </si>
  <si>
    <t>Kraus Jakub</t>
  </si>
  <si>
    <t>Kolařík Svatopluk</t>
  </si>
  <si>
    <t>Kubišta Tomáš</t>
  </si>
  <si>
    <t>Šimon Patrik</t>
  </si>
  <si>
    <t>Smolka Onřej</t>
  </si>
  <si>
    <t>Beránek Antonín</t>
  </si>
  <si>
    <t>Ehl Jiří</t>
  </si>
  <si>
    <t>Hrubý Petr</t>
  </si>
  <si>
    <t>Čechovský Jan</t>
  </si>
  <si>
    <t>Slavia Plzeň</t>
  </si>
  <si>
    <t>Vaňourek Tomáš</t>
  </si>
  <si>
    <t>Navara Vít</t>
  </si>
  <si>
    <t>Maday Ladislav</t>
  </si>
  <si>
    <t>Kupilík Filip</t>
  </si>
  <si>
    <t>Kortus Rudolf</t>
  </si>
  <si>
    <t>Jelínek Hynek</t>
  </si>
  <si>
    <t>Jelínek Zbyšek</t>
  </si>
  <si>
    <t>Heidlberger Adam</t>
  </si>
  <si>
    <t>Giebl Jan</t>
  </si>
  <si>
    <t>Brabec Jakub</t>
  </si>
  <si>
    <t>Bédi Antonín</t>
  </si>
  <si>
    <t>Čtvrtník Adam</t>
  </si>
  <si>
    <t>Hornát Vojtěch</t>
  </si>
  <si>
    <t>Hrzán Lukáš</t>
  </si>
  <si>
    <t>Král Tomáš</t>
  </si>
  <si>
    <t>Kratochvíl Jakub</t>
  </si>
  <si>
    <t>Moc Patrik</t>
  </si>
  <si>
    <t>Pecha František</t>
  </si>
  <si>
    <t>Plachý Radek</t>
  </si>
  <si>
    <t>Pleva Martin</t>
  </si>
  <si>
    <t>Sazma Pavel</t>
  </si>
  <si>
    <t>Tibitanzl Martin</t>
  </si>
  <si>
    <t>Finger Michal</t>
  </si>
  <si>
    <t>ČZU</t>
  </si>
  <si>
    <t>Celerýn Jonáš</t>
  </si>
  <si>
    <t>Patočka Vojtěch</t>
  </si>
  <si>
    <t>Pondělíček Martin</t>
  </si>
  <si>
    <t>Trojan Štěpán</t>
  </si>
  <si>
    <t>Váňa Tomáš</t>
  </si>
  <si>
    <t>Pavelka Tomáš</t>
  </si>
  <si>
    <t>Galabov Jan</t>
  </si>
  <si>
    <t>Hadrava Michael</t>
  </si>
  <si>
    <t>Červín Jakub</t>
  </si>
  <si>
    <t>Lébr Matouš</t>
  </si>
  <si>
    <t>Lenc Ondřej</t>
  </si>
  <si>
    <t>Masař David</t>
  </si>
  <si>
    <t>Pražák Jan</t>
  </si>
  <si>
    <t>Licek Martin</t>
  </si>
  <si>
    <t>Fiala Marek</t>
  </si>
  <si>
    <t>Mrázek Adam</t>
  </si>
  <si>
    <t>Malášek Adam</t>
  </si>
  <si>
    <t>Dítě Radoslav</t>
  </si>
  <si>
    <t>Rychecký Adam</t>
  </si>
  <si>
    <t>Železný Marcel</t>
  </si>
  <si>
    <t>Žába Ondřej</t>
  </si>
  <si>
    <t>Handlýř Tadeáš</t>
  </si>
  <si>
    <t>Janík Tomáš</t>
  </si>
  <si>
    <t>Barnet Michal</t>
  </si>
  <si>
    <t>Hradec Králové</t>
  </si>
  <si>
    <t>Bukovjan Marek</t>
  </si>
  <si>
    <t>Ganbaatar Unobold</t>
  </si>
  <si>
    <t>Hanzlík Jakub</t>
  </si>
  <si>
    <t>Hora Petr</t>
  </si>
  <si>
    <t>Horáček Matyáš</t>
  </si>
  <si>
    <t>Kodym Ondřej</t>
  </si>
  <si>
    <t>Kunc Tomáš</t>
  </si>
  <si>
    <t>Nepustil Daniel</t>
  </si>
  <si>
    <t>Pávek Lukáš</t>
  </si>
  <si>
    <t>Rudolf Dominik</t>
  </si>
  <si>
    <t>Szabo Jiří</t>
  </si>
  <si>
    <t>Holiš Petr</t>
  </si>
  <si>
    <t>Ostrava</t>
  </si>
  <si>
    <t>Dvořák Tomáš</t>
  </si>
  <si>
    <t>Balon Jakub</t>
  </si>
  <si>
    <t>Šmídl Matěj</t>
  </si>
  <si>
    <t>Tulach Jakub</t>
  </si>
  <si>
    <t>Travinský David</t>
  </si>
  <si>
    <t>Mach Ondřej</t>
  </si>
  <si>
    <t>Sonnenschen Matěj</t>
  </si>
  <si>
    <t>Čevela Václav</t>
  </si>
  <si>
    <t>Smolka Matyáš</t>
  </si>
  <si>
    <t>Dostál Václav</t>
  </si>
  <si>
    <t>Voda Dominik</t>
  </si>
  <si>
    <t>Bernard Michal</t>
  </si>
  <si>
    <t>Příbram</t>
  </si>
  <si>
    <t>Blecha Bohumil</t>
  </si>
  <si>
    <t>Drdoš Michal</t>
  </si>
  <si>
    <t>Jeřábek Daniel</t>
  </si>
  <si>
    <t>Klein Robert</t>
  </si>
  <si>
    <t>Kuchř Jindřich</t>
  </si>
  <si>
    <t>Rychna Tomáš</t>
  </si>
  <si>
    <t>Suchopár Jiří</t>
  </si>
  <si>
    <t>Šimon adam</t>
  </si>
  <si>
    <t>Ureš Vojtěch</t>
  </si>
  <si>
    <t>Vinohradský Patrik</t>
  </si>
  <si>
    <t>Voltr Stanisalv</t>
  </si>
  <si>
    <t>Novák Radim</t>
  </si>
  <si>
    <t>Ústí nad Labem</t>
  </si>
  <si>
    <t xml:space="preserve">Švingr Michal </t>
  </si>
  <si>
    <t>Přikryl Jan</t>
  </si>
  <si>
    <t>Kučera Patrik</t>
  </si>
  <si>
    <t>Knápek Jiří</t>
  </si>
  <si>
    <t>Peták Martin</t>
  </si>
  <si>
    <t>Dostál Vojtěch</t>
  </si>
  <si>
    <t>Šťastný Tomáš</t>
  </si>
  <si>
    <t>Procházka Jan</t>
  </si>
  <si>
    <t>Štekr Jan</t>
  </si>
  <si>
    <t>Síba Martin</t>
  </si>
  <si>
    <t>Zita David</t>
  </si>
  <si>
    <t>Brno</t>
  </si>
  <si>
    <t>České Budějovice</t>
  </si>
  <si>
    <t>Oddíl</t>
  </si>
  <si>
    <t>VSR</t>
  </si>
  <si>
    <t>M1</t>
  </si>
  <si>
    <t>SDM</t>
  </si>
  <si>
    <t>K-test</t>
  </si>
  <si>
    <t>Shyby</t>
  </si>
  <si>
    <t>Benč</t>
  </si>
  <si>
    <t>Testy</t>
  </si>
  <si>
    <t>Body</t>
  </si>
  <si>
    <t>Celkem</t>
  </si>
  <si>
    <t>Kategorie hráče</t>
  </si>
  <si>
    <t>A</t>
  </si>
  <si>
    <t>B</t>
  </si>
  <si>
    <t>D</t>
  </si>
  <si>
    <t>C</t>
  </si>
  <si>
    <t>Body SCM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</si>
</sst>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3">
    <font>
      <sz val="11"/>
      <color theme="1"/>
      <name val="Calibri"/>
      <family val="2"/>
      <charset val="238"/>
      <scheme val="minor"/>
    </font>
    <font>
      <sz val="10"/>
      <name val="Mang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99">
    <xf numFmtId="0" fontId="0" fillId="0" borderId="0" xfId="0"/>
    <xf numFmtId="0" fontId="5" fillId="0" borderId="0" xfId="1" applyNumberFormat="1" applyFont="1" applyFill="1" applyBorder="1" applyAlignment="1" applyProtection="1">
      <alignment vertical="center"/>
    </xf>
    <xf numFmtId="0" fontId="6" fillId="0" borderId="0" xfId="0" applyFont="1"/>
    <xf numFmtId="0" fontId="7" fillId="0" borderId="0" xfId="1" applyNumberFormat="1" applyFont="1" applyFill="1" applyBorder="1" applyAlignment="1" applyProtection="1">
      <alignment horizontal="center" vertical="top"/>
    </xf>
    <xf numFmtId="0" fontId="8" fillId="0" borderId="0" xfId="1" applyNumberFormat="1" applyFont="1" applyFill="1" applyBorder="1" applyAlignment="1" applyProtection="1">
      <alignment horizontal="center" vertical="center"/>
    </xf>
    <xf numFmtId="0" fontId="5" fillId="2" borderId="2" xfId="1" applyNumberFormat="1" applyFont="1" applyFill="1" applyBorder="1" applyAlignment="1" applyProtection="1">
      <alignment horizontal="center" vertical="center"/>
    </xf>
    <xf numFmtId="0" fontId="5" fillId="2" borderId="1" xfId="1" applyNumberFormat="1" applyFont="1" applyFill="1" applyBorder="1" applyAlignment="1" applyProtection="1">
      <alignment horizontal="center" vertical="center"/>
    </xf>
    <xf numFmtId="0" fontId="5" fillId="2" borderId="3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7" fillId="2" borderId="9" xfId="1" applyNumberFormat="1" applyFont="1" applyFill="1" applyBorder="1" applyAlignment="1" applyProtection="1">
      <alignment horizontal="center" vertical="center" wrapText="1"/>
    </xf>
    <xf numFmtId="0" fontId="7" fillId="2" borderId="10" xfId="1" applyNumberFormat="1" applyFont="1" applyFill="1" applyBorder="1" applyAlignment="1" applyProtection="1">
      <alignment horizontal="center" vertical="center" wrapText="1"/>
    </xf>
    <xf numFmtId="2" fontId="7" fillId="2" borderId="10" xfId="1" applyNumberFormat="1" applyFont="1" applyFill="1" applyBorder="1" applyAlignment="1" applyProtection="1">
      <alignment horizontal="center" vertical="center" wrapText="1"/>
    </xf>
    <xf numFmtId="0" fontId="7" fillId="2" borderId="11" xfId="1" applyNumberFormat="1" applyFont="1" applyFill="1" applyBorder="1" applyAlignment="1" applyProtection="1">
      <alignment horizontal="center" vertical="center" wrapText="1"/>
    </xf>
    <xf numFmtId="14" fontId="5" fillId="0" borderId="15" xfId="1" applyNumberFormat="1" applyFont="1" applyFill="1" applyBorder="1" applyAlignment="1" applyProtection="1">
      <alignment vertical="center"/>
    </xf>
    <xf numFmtId="0" fontId="5" fillId="0" borderId="15" xfId="1" applyNumberFormat="1" applyFont="1" applyFill="1" applyBorder="1" applyAlignment="1" applyProtection="1">
      <alignment vertical="center"/>
    </xf>
    <xf numFmtId="0" fontId="7" fillId="2" borderId="10" xfId="1" applyNumberFormat="1" applyFont="1" applyFill="1" applyBorder="1" applyAlignment="1" applyProtection="1">
      <alignment horizontal="center" vertical="center" wrapText="1"/>
    </xf>
    <xf numFmtId="14" fontId="5" fillId="0" borderId="5" xfId="1" applyNumberFormat="1" applyFont="1" applyFill="1" applyBorder="1" applyAlignment="1" applyProtection="1">
      <alignment vertical="center"/>
    </xf>
    <xf numFmtId="14" fontId="5" fillId="0" borderId="10" xfId="1" applyNumberFormat="1" applyFont="1" applyFill="1" applyBorder="1" applyAlignment="1" applyProtection="1">
      <alignment vertical="center"/>
    </xf>
    <xf numFmtId="0" fontId="5" fillId="0" borderId="8" xfId="1" applyNumberFormat="1" applyFont="1" applyFill="1" applyBorder="1" applyAlignment="1" applyProtection="1">
      <alignment vertical="center"/>
    </xf>
    <xf numFmtId="14" fontId="5" fillId="0" borderId="16" xfId="1" applyNumberFormat="1" applyFont="1" applyFill="1" applyBorder="1" applyAlignment="1" applyProtection="1">
      <alignment vertical="center"/>
    </xf>
    <xf numFmtId="14" fontId="5" fillId="0" borderId="6" xfId="1" applyNumberFormat="1" applyFont="1" applyFill="1" applyBorder="1" applyAlignment="1" applyProtection="1">
      <alignment vertical="center"/>
    </xf>
    <xf numFmtId="0" fontId="5" fillId="0" borderId="16" xfId="1" applyNumberFormat="1" applyFont="1" applyFill="1" applyBorder="1" applyAlignment="1" applyProtection="1">
      <alignment horizontal="center" vertical="center"/>
    </xf>
    <xf numFmtId="0" fontId="5" fillId="0" borderId="18" xfId="1" applyNumberFormat="1" applyFont="1" applyFill="1" applyBorder="1" applyAlignment="1" applyProtection="1">
      <alignment horizontal="center" vertical="center"/>
    </xf>
    <xf numFmtId="0" fontId="5" fillId="0" borderId="19" xfId="1" applyNumberFormat="1" applyFont="1" applyFill="1" applyBorder="1" applyAlignment="1" applyProtection="1">
      <alignment horizontal="center" vertical="center"/>
    </xf>
    <xf numFmtId="0" fontId="5" fillId="0" borderId="13" xfId="1" applyNumberFormat="1" applyFont="1" applyFill="1" applyBorder="1" applyAlignment="1" applyProtection="1">
      <alignment vertical="center"/>
    </xf>
    <xf numFmtId="0" fontId="5" fillId="0" borderId="10" xfId="1" applyNumberFormat="1" applyFont="1" applyFill="1" applyBorder="1" applyAlignment="1" applyProtection="1">
      <alignment horizontal="center" vertical="center"/>
    </xf>
    <xf numFmtId="0" fontId="5" fillId="0" borderId="11" xfId="1" applyNumberFormat="1" applyFont="1" applyFill="1" applyBorder="1" applyAlignment="1" applyProtection="1">
      <alignment horizontal="center" vertical="center"/>
    </xf>
    <xf numFmtId="164" fontId="5" fillId="0" borderId="16" xfId="1" applyNumberFormat="1" applyFont="1" applyFill="1" applyBorder="1" applyAlignment="1" applyProtection="1">
      <alignment horizontal="center" vertical="center"/>
    </xf>
    <xf numFmtId="164" fontId="5" fillId="0" borderId="21" xfId="1" applyNumberFormat="1" applyFont="1" applyFill="1" applyBorder="1" applyAlignment="1" applyProtection="1">
      <alignment horizontal="center" vertical="center"/>
    </xf>
    <xf numFmtId="164" fontId="5" fillId="0" borderId="5" xfId="1" applyNumberFormat="1" applyFont="1" applyFill="1" applyBorder="1" applyAlignment="1" applyProtection="1">
      <alignment horizontal="center" vertical="center"/>
    </xf>
    <xf numFmtId="164" fontId="5" fillId="0" borderId="22" xfId="1" applyNumberFormat="1" applyFont="1" applyFill="1" applyBorder="1" applyAlignment="1" applyProtection="1">
      <alignment horizontal="center" vertical="center"/>
    </xf>
    <xf numFmtId="164" fontId="5" fillId="0" borderId="10" xfId="1" applyNumberFormat="1" applyFont="1" applyFill="1" applyBorder="1" applyAlignment="1" applyProtection="1">
      <alignment horizontal="center" vertical="center"/>
    </xf>
    <xf numFmtId="164" fontId="5" fillId="0" borderId="23" xfId="1" applyNumberFormat="1" applyFont="1" applyFill="1" applyBorder="1" applyAlignment="1" applyProtection="1">
      <alignment horizontal="center" vertical="center"/>
    </xf>
    <xf numFmtId="0" fontId="7" fillId="2" borderId="23" xfId="1" applyNumberFormat="1" applyFont="1" applyFill="1" applyBorder="1" applyAlignment="1" applyProtection="1">
      <alignment horizontal="center" vertical="center" wrapText="1"/>
    </xf>
    <xf numFmtId="0" fontId="7" fillId="2" borderId="26" xfId="1" applyNumberFormat="1" applyFont="1" applyFill="1" applyBorder="1" applyAlignment="1" applyProtection="1">
      <alignment horizontal="center" vertical="center" wrapText="1"/>
    </xf>
    <xf numFmtId="0" fontId="7" fillId="2" borderId="27" xfId="1" applyNumberFormat="1" applyFont="1" applyFill="1" applyBorder="1" applyAlignment="1" applyProtection="1">
      <alignment horizontal="center" vertical="center" wrapText="1"/>
    </xf>
    <xf numFmtId="164" fontId="5" fillId="0" borderId="17" xfId="1" applyNumberFormat="1" applyFont="1" applyFill="1" applyBorder="1" applyAlignment="1" applyProtection="1">
      <alignment horizontal="center" vertical="center"/>
    </xf>
    <xf numFmtId="164" fontId="5" fillId="0" borderId="24" xfId="1" applyNumberFormat="1" applyFont="1" applyFill="1" applyBorder="1" applyAlignment="1" applyProtection="1">
      <alignment horizontal="center" vertical="center"/>
    </xf>
    <xf numFmtId="164" fontId="5" fillId="0" borderId="4" xfId="1" applyNumberFormat="1" applyFont="1" applyFill="1" applyBorder="1" applyAlignment="1" applyProtection="1">
      <alignment horizontal="center" vertical="center"/>
    </xf>
    <xf numFmtId="164" fontId="5" fillId="0" borderId="25" xfId="1" applyNumberFormat="1" applyFont="1" applyFill="1" applyBorder="1" applyAlignment="1" applyProtection="1">
      <alignment horizontal="center" vertical="center"/>
    </xf>
    <xf numFmtId="164" fontId="5" fillId="0" borderId="9" xfId="1" applyNumberFormat="1" applyFont="1" applyFill="1" applyBorder="1" applyAlignment="1" applyProtection="1">
      <alignment horizontal="center" vertical="center"/>
    </xf>
    <xf numFmtId="164" fontId="5" fillId="0" borderId="26" xfId="1" applyNumberFormat="1" applyFont="1" applyFill="1" applyBorder="1" applyAlignment="1" applyProtection="1">
      <alignment horizontal="center" vertical="center"/>
    </xf>
    <xf numFmtId="164" fontId="4" fillId="0" borderId="24" xfId="1" applyNumberFormat="1" applyFont="1" applyFill="1" applyBorder="1" applyAlignment="1" applyProtection="1">
      <alignment horizontal="center" vertical="center"/>
    </xf>
    <xf numFmtId="164" fontId="4" fillId="0" borderId="25" xfId="1" applyNumberFormat="1" applyFont="1" applyFill="1" applyBorder="1" applyAlignment="1" applyProtection="1">
      <alignment horizontal="center" vertical="center"/>
    </xf>
    <xf numFmtId="164" fontId="4" fillId="0" borderId="26" xfId="1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0" fillId="0" borderId="28" xfId="0" applyNumberFormat="1" applyBorder="1" applyAlignment="1">
      <alignment horizontal="center"/>
    </xf>
    <xf numFmtId="0" fontId="0" fillId="0" borderId="29" xfId="0" applyNumberFormat="1" applyBorder="1" applyAlignment="1">
      <alignment horizontal="center"/>
    </xf>
    <xf numFmtId="0" fontId="0" fillId="0" borderId="30" xfId="0" applyNumberFormat="1" applyBorder="1" applyAlignment="1">
      <alignment horizontal="center"/>
    </xf>
    <xf numFmtId="165" fontId="10" fillId="0" borderId="31" xfId="2" applyNumberFormat="1" applyFont="1" applyBorder="1" applyAlignment="1">
      <alignment horizontal="center"/>
    </xf>
    <xf numFmtId="165" fontId="10" fillId="0" borderId="32" xfId="2" applyNumberFormat="1" applyFont="1" applyBorder="1" applyAlignment="1">
      <alignment horizontal="center"/>
    </xf>
    <xf numFmtId="165" fontId="10" fillId="0" borderId="33" xfId="2" applyNumberFormat="1" applyFont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2" fillId="3" borderId="6" xfId="0" applyFont="1" applyFill="1" applyBorder="1" applyAlignment="1">
      <alignment horizontal="center"/>
    </xf>
    <xf numFmtId="164" fontId="12" fillId="3" borderId="6" xfId="0" applyNumberFormat="1" applyFont="1" applyFill="1" applyBorder="1" applyAlignment="1">
      <alignment horizontal="center"/>
    </xf>
    <xf numFmtId="164" fontId="12" fillId="3" borderId="15" xfId="0" applyNumberFormat="1" applyFont="1" applyFill="1" applyBorder="1" applyAlignment="1">
      <alignment horizontal="center"/>
    </xf>
    <xf numFmtId="164" fontId="12" fillId="3" borderId="14" xfId="0" applyNumberFormat="1" applyFont="1" applyFill="1" applyBorder="1" applyAlignment="1">
      <alignment horizontal="center"/>
    </xf>
    <xf numFmtId="14" fontId="5" fillId="0" borderId="14" xfId="1" applyNumberFormat="1" applyFont="1" applyFill="1" applyBorder="1" applyAlignment="1" applyProtection="1">
      <alignment vertical="center"/>
    </xf>
    <xf numFmtId="0" fontId="5" fillId="0" borderId="17" xfId="1" applyNumberFormat="1" applyFont="1" applyFill="1" applyBorder="1" applyAlignment="1" applyProtection="1">
      <alignment horizontal="center" vertical="center"/>
    </xf>
    <xf numFmtId="2" fontId="5" fillId="0" borderId="16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2" fontId="5" fillId="0" borderId="5" xfId="1" applyNumberFormat="1" applyFont="1" applyFill="1" applyBorder="1" applyAlignment="1" applyProtection="1">
      <alignment horizontal="center" vertical="center"/>
    </xf>
    <xf numFmtId="0" fontId="5" fillId="0" borderId="9" xfId="1" applyNumberFormat="1" applyFont="1" applyFill="1" applyBorder="1" applyAlignment="1" applyProtection="1">
      <alignment horizontal="center" vertical="center"/>
    </xf>
    <xf numFmtId="2" fontId="5" fillId="0" borderId="10" xfId="1" applyNumberFormat="1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7" fillId="2" borderId="7" xfId="1" applyNumberFormat="1" applyFont="1" applyFill="1" applyBorder="1" applyAlignment="1" applyProtection="1">
      <alignment horizontal="center" vertical="center" wrapText="1"/>
    </xf>
    <xf numFmtId="0" fontId="7" fillId="2" borderId="12" xfId="1" applyNumberFormat="1" applyFont="1" applyFill="1" applyBorder="1" applyAlignment="1" applyProtection="1">
      <alignment horizontal="center" vertical="center" wrapText="1"/>
    </xf>
    <xf numFmtId="0" fontId="7" fillId="2" borderId="16" xfId="1" applyNumberFormat="1" applyFont="1" applyFill="1" applyBorder="1" applyAlignment="1" applyProtection="1">
      <alignment horizontal="center" vertical="center" wrapText="1"/>
    </xf>
    <xf numFmtId="0" fontId="7" fillId="2" borderId="10" xfId="1" applyNumberFormat="1" applyFont="1" applyFill="1" applyBorder="1" applyAlignment="1" applyProtection="1">
      <alignment horizontal="center" vertical="center" wrapText="1"/>
    </xf>
    <xf numFmtId="0" fontId="7" fillId="2" borderId="6" xfId="1" applyNumberFormat="1" applyFont="1" applyFill="1" applyBorder="1" applyAlignment="1" applyProtection="1">
      <alignment horizontal="center" vertical="center" wrapText="1"/>
    </xf>
    <xf numFmtId="0" fontId="7" fillId="2" borderId="14" xfId="1" applyNumberFormat="1" applyFont="1" applyFill="1" applyBorder="1" applyAlignment="1" applyProtection="1">
      <alignment horizontal="center" vertical="center" wrapText="1"/>
    </xf>
    <xf numFmtId="0" fontId="9" fillId="3" borderId="2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Excel Built-in Normal" xfId="1"/>
    <cellStyle name="normální" xfId="0" builtinId="0"/>
    <cellStyle name="pro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146"/>
  <sheetViews>
    <sheetView tabSelected="1" topLeftCell="A40" zoomScaleNormal="100" workbookViewId="0"/>
  </sheetViews>
  <sheetFormatPr defaultRowHeight="12.75"/>
  <cols>
    <col min="1" max="1" width="3.5703125" style="2" bestFit="1" customWidth="1"/>
    <col min="2" max="2" width="16.42578125" style="2" bestFit="1" customWidth="1"/>
    <col min="3" max="3" width="9.5703125" style="2" bestFit="1" customWidth="1"/>
    <col min="4" max="4" width="14.7109375" style="2" bestFit="1" customWidth="1"/>
    <col min="5" max="5" width="7.140625" style="10" bestFit="1" customWidth="1"/>
    <col min="6" max="6" width="5.5703125" style="10" bestFit="1" customWidth="1"/>
    <col min="7" max="7" width="4.85546875" style="10" bestFit="1" customWidth="1"/>
    <col min="8" max="8" width="6.28515625" style="10" bestFit="1" customWidth="1"/>
    <col min="9" max="9" width="7" style="11" bestFit="1" customWidth="1"/>
    <col min="10" max="10" width="6.85546875" style="10" bestFit="1" customWidth="1"/>
    <col min="11" max="11" width="5.85546875" style="10" bestFit="1" customWidth="1"/>
    <col min="12" max="12" width="7.28515625" style="10" bestFit="1" customWidth="1"/>
    <col min="13" max="13" width="5.7109375" style="10" bestFit="1" customWidth="1"/>
    <col min="14" max="14" width="5" style="10" bestFit="1" customWidth="1"/>
    <col min="15" max="15" width="6.42578125" style="10" bestFit="1" customWidth="1"/>
    <col min="16" max="16" width="7.140625" style="11" bestFit="1" customWidth="1"/>
    <col min="17" max="17" width="7" style="10" bestFit="1" customWidth="1"/>
    <col min="18" max="18" width="6" style="10" bestFit="1" customWidth="1"/>
    <col min="19" max="19" width="9.140625" style="10"/>
    <col min="20" max="16384" width="9.140625" style="2"/>
  </cols>
  <sheetData>
    <row r="1" spans="1:27" ht="16.5" customHeight="1">
      <c r="B1" s="88" t="s">
        <v>1</v>
      </c>
      <c r="C1" s="90" t="s">
        <v>2</v>
      </c>
      <c r="D1" s="92" t="s">
        <v>156</v>
      </c>
      <c r="E1" s="85" t="s">
        <v>163</v>
      </c>
      <c r="F1" s="86"/>
      <c r="G1" s="86"/>
      <c r="H1" s="86"/>
      <c r="I1" s="86"/>
      <c r="J1" s="86"/>
      <c r="K1" s="87"/>
      <c r="L1" s="94" t="s">
        <v>164</v>
      </c>
      <c r="M1" s="95"/>
      <c r="N1" s="95"/>
      <c r="O1" s="95"/>
      <c r="P1" s="95"/>
      <c r="Q1" s="95"/>
      <c r="R1" s="95"/>
      <c r="S1" s="96"/>
      <c r="T1" s="85" t="s">
        <v>166</v>
      </c>
      <c r="U1" s="86"/>
      <c r="V1" s="86"/>
      <c r="W1" s="86"/>
      <c r="X1" s="86"/>
      <c r="Y1" s="86"/>
      <c r="Z1" s="86"/>
      <c r="AA1" s="87"/>
    </row>
    <row r="2" spans="1:27" s="4" customFormat="1" ht="16.5" thickBot="1">
      <c r="A2" s="3" t="s">
        <v>0</v>
      </c>
      <c r="B2" s="89"/>
      <c r="C2" s="91"/>
      <c r="D2" s="93"/>
      <c r="E2" s="12" t="s">
        <v>3</v>
      </c>
      <c r="F2" s="18" t="s">
        <v>157</v>
      </c>
      <c r="G2" s="18" t="s">
        <v>158</v>
      </c>
      <c r="H2" s="18" t="s">
        <v>159</v>
      </c>
      <c r="I2" s="14" t="s">
        <v>160</v>
      </c>
      <c r="J2" s="18" t="s">
        <v>161</v>
      </c>
      <c r="K2" s="15" t="s">
        <v>162</v>
      </c>
      <c r="L2" s="12" t="s">
        <v>3</v>
      </c>
      <c r="M2" s="18" t="s">
        <v>157</v>
      </c>
      <c r="N2" s="18" t="s">
        <v>158</v>
      </c>
      <c r="O2" s="18" t="s">
        <v>159</v>
      </c>
      <c r="P2" s="14" t="s">
        <v>160</v>
      </c>
      <c r="Q2" s="36" t="s">
        <v>161</v>
      </c>
      <c r="R2" s="38" t="s">
        <v>162</v>
      </c>
      <c r="S2" s="37" t="s">
        <v>165</v>
      </c>
      <c r="T2" s="12" t="s">
        <v>3</v>
      </c>
      <c r="U2" s="13" t="s">
        <v>157</v>
      </c>
      <c r="V2" s="13" t="s">
        <v>158</v>
      </c>
      <c r="W2" s="13" t="s">
        <v>159</v>
      </c>
      <c r="X2" s="14" t="s">
        <v>160</v>
      </c>
      <c r="Y2" s="13" t="s">
        <v>161</v>
      </c>
      <c r="Z2" s="38" t="s">
        <v>162</v>
      </c>
      <c r="AA2" s="37" t="s">
        <v>165</v>
      </c>
    </row>
    <row r="3" spans="1:27" s="1" customFormat="1">
      <c r="A3" s="5">
        <v>1</v>
      </c>
      <c r="B3" s="21" t="s">
        <v>77</v>
      </c>
      <c r="C3" s="22">
        <v>34214</v>
      </c>
      <c r="D3" s="23" t="s">
        <v>78</v>
      </c>
      <c r="E3" s="79">
        <v>200</v>
      </c>
      <c r="F3" s="24">
        <v>340</v>
      </c>
      <c r="G3" s="80">
        <v>25.72</v>
      </c>
      <c r="H3" s="24">
        <v>282</v>
      </c>
      <c r="I3" s="80">
        <v>9.44</v>
      </c>
      <c r="J3" s="24">
        <v>15</v>
      </c>
      <c r="K3" s="25">
        <v>100</v>
      </c>
      <c r="L3" s="39">
        <f>MAX(0,(E3-176)*3.6*2)</f>
        <v>172.8</v>
      </c>
      <c r="M3" s="30">
        <f>MAX(0,(F3-295)*2.3*2)</f>
        <v>206.99999999999997</v>
      </c>
      <c r="N3" s="30">
        <f>MAX(0,(G3-13.3)*6.8)</f>
        <v>84.455999999999989</v>
      </c>
      <c r="O3" s="30">
        <f>MAX(0,(H3-226)*1.6)</f>
        <v>89.600000000000009</v>
      </c>
      <c r="P3" s="30">
        <f>MAX(0,(11.4-I3)*54.7)</f>
        <v>107.21200000000005</v>
      </c>
      <c r="Q3" s="30">
        <f>J3*6*0.5</f>
        <v>45</v>
      </c>
      <c r="R3" s="31">
        <f>MAX(0,(K3-38)*2.1*0.5)</f>
        <v>65.100000000000009</v>
      </c>
      <c r="S3" s="40">
        <f>SUM(L3:R3)</f>
        <v>771.16800000000001</v>
      </c>
      <c r="T3" s="39" t="str">
        <f>IF(L3&gt;=2*75,"A",IF(L3&gt;=2*60,"B",IF(L3&gt;=2*50,"C","D")))</f>
        <v>A</v>
      </c>
      <c r="U3" s="30" t="str">
        <f>IF(M3&gt;=2*75,"A",IF(M3&gt;=2*60,"B",IF(M3&gt;=2*50,"C","D")))</f>
        <v>A</v>
      </c>
      <c r="V3" s="30" t="str">
        <f>IF(N3&gt;=75,"A",IF(N3&gt;=60,"B",IF(N3&gt;=50,"C","D")))</f>
        <v>A</v>
      </c>
      <c r="W3" s="30" t="str">
        <f>IF(O3&gt;=75,"A",IF(O3&gt;=60,"B",IF(O3&gt;=50,"C","D")))</f>
        <v>A</v>
      </c>
      <c r="X3" s="30" t="str">
        <f>IF(P3&gt;=75,"A",IF(P3&gt;=60,"B",IF(P3&gt;=50,"C","D")))</f>
        <v>A</v>
      </c>
      <c r="Y3" s="30" t="str">
        <f>IF(Q3&gt;=75/2,"A",IF(Q3&gt;=60/2,"B",IF(Q3&gt;=50/2,"C","D")))</f>
        <v>A</v>
      </c>
      <c r="Z3" s="31" t="str">
        <f>IF(R3&gt;=75/2,"A",IF(R3&gt;=60/2,"B",IF(R3&gt;=50/2,"C","D")))</f>
        <v>A</v>
      </c>
      <c r="AA3" s="45" t="str">
        <f>IF(S3&gt;=8*75,"A",IF(S3&gt;=8*60,"B",IF(S3&gt;=8*50,"C","D")))</f>
        <v>A</v>
      </c>
    </row>
    <row r="4" spans="1:27" s="1" customFormat="1">
      <c r="A4" s="6">
        <v>2</v>
      </c>
      <c r="B4" s="1" t="s">
        <v>16</v>
      </c>
      <c r="C4" s="19">
        <v>34191</v>
      </c>
      <c r="D4" s="16" t="s">
        <v>5</v>
      </c>
      <c r="E4" s="81">
        <v>201</v>
      </c>
      <c r="F4" s="9">
        <v>340</v>
      </c>
      <c r="G4" s="82">
        <v>23.74</v>
      </c>
      <c r="H4" s="9">
        <v>270</v>
      </c>
      <c r="I4" s="82">
        <v>10.18</v>
      </c>
      <c r="J4" s="9">
        <v>15</v>
      </c>
      <c r="K4" s="26">
        <v>87</v>
      </c>
      <c r="L4" s="41">
        <f>MAX(0,(E4-176)*3.6*2)</f>
        <v>180</v>
      </c>
      <c r="M4" s="32">
        <f>MAX(0,(F4-295)*2.3*2)</f>
        <v>206.99999999999997</v>
      </c>
      <c r="N4" s="32">
        <f>MAX(0,(G4-13.3)*6.8)</f>
        <v>70.991999999999976</v>
      </c>
      <c r="O4" s="32">
        <f>MAX(0,(H4-226)*1.6)</f>
        <v>70.400000000000006</v>
      </c>
      <c r="P4" s="32">
        <f>MAX(0,(11.4-I4)*54.7)</f>
        <v>66.734000000000037</v>
      </c>
      <c r="Q4" s="32">
        <f>J4*6*0.5</f>
        <v>45</v>
      </c>
      <c r="R4" s="33">
        <f>MAX(0,(K4-38)*2.1*0.5)</f>
        <v>51.45</v>
      </c>
      <c r="S4" s="42">
        <f>SUM(L4:R4)</f>
        <v>691.57600000000002</v>
      </c>
      <c r="T4" s="41" t="str">
        <f>IF(L4&gt;=2*75,"A",IF(L4&gt;=2*60,"B",IF(L4&gt;=2*50,"C","D")))</f>
        <v>A</v>
      </c>
      <c r="U4" s="32" t="str">
        <f>IF(M4&gt;=2*75,"A",IF(M4&gt;=2*60,"B",IF(M4&gt;=2*50,"C","D")))</f>
        <v>A</v>
      </c>
      <c r="V4" s="32" t="str">
        <f>IF(N4&gt;=75,"A",IF(N4&gt;=60,"B",IF(N4&gt;=50,"C","D")))</f>
        <v>B</v>
      </c>
      <c r="W4" s="32" t="str">
        <f>IF(O4&gt;=75,"A",IF(O4&gt;=60,"B",IF(O4&gt;=50,"C","D")))</f>
        <v>B</v>
      </c>
      <c r="X4" s="32" t="str">
        <f>IF(P4&gt;=75,"A",IF(P4&gt;=60,"B",IF(P4&gt;=50,"C","D")))</f>
        <v>B</v>
      </c>
      <c r="Y4" s="32" t="str">
        <f>IF(Q4&gt;=75/2,"A",IF(Q4&gt;=60/2,"B",IF(Q4&gt;=50/2,"C","D")))</f>
        <v>A</v>
      </c>
      <c r="Z4" s="33" t="str">
        <f>IF(R4&gt;=75/2,"A",IF(R4&gt;=60/2,"B",IF(R4&gt;=50/2,"C","D")))</f>
        <v>A</v>
      </c>
      <c r="AA4" s="46" t="str">
        <f>IF(S4&gt;=8*75,"A",IF(S4&gt;=8*60,"B",IF(S4&gt;=8*50,"C","D")))</f>
        <v>A</v>
      </c>
    </row>
    <row r="5" spans="1:27" s="1" customFormat="1">
      <c r="A5" s="6">
        <v>3</v>
      </c>
      <c r="B5" s="1" t="s">
        <v>20</v>
      </c>
      <c r="C5" s="19">
        <v>34442</v>
      </c>
      <c r="D5" s="16" t="s">
        <v>18</v>
      </c>
      <c r="E5" s="81">
        <v>188</v>
      </c>
      <c r="F5" s="9">
        <v>336</v>
      </c>
      <c r="G5" s="82">
        <v>27.05</v>
      </c>
      <c r="H5" s="9">
        <v>282</v>
      </c>
      <c r="I5" s="82">
        <v>9.67</v>
      </c>
      <c r="J5" s="9">
        <v>13</v>
      </c>
      <c r="K5" s="26">
        <v>75</v>
      </c>
      <c r="L5" s="41">
        <f>MAX(0,(E5-176)*3.6*2)</f>
        <v>86.4</v>
      </c>
      <c r="M5" s="32">
        <f>MAX(0,(F5-295)*2.3*2)</f>
        <v>188.6</v>
      </c>
      <c r="N5" s="32">
        <f>MAX(0,(G5-13.3)*6.8)</f>
        <v>93.5</v>
      </c>
      <c r="O5" s="32">
        <f>MAX(0,(H5-226)*1.6)</f>
        <v>89.600000000000009</v>
      </c>
      <c r="P5" s="32">
        <f>MAX(0,(11.4-I5)*54.7)</f>
        <v>94.631000000000029</v>
      </c>
      <c r="Q5" s="32">
        <f>J5*6*0.5</f>
        <v>39</v>
      </c>
      <c r="R5" s="33">
        <f>MAX(0,(K5-38)*2.1*0.5)</f>
        <v>38.85</v>
      </c>
      <c r="S5" s="42">
        <f>SUM(L5:R5)</f>
        <v>630.58100000000002</v>
      </c>
      <c r="T5" s="41" t="str">
        <f>IF(L5&gt;=2*75,"A",IF(L5&gt;=2*60,"B",IF(L5&gt;=2*50,"C","D")))</f>
        <v>D</v>
      </c>
      <c r="U5" s="32" t="str">
        <f>IF(M5&gt;=2*75,"A",IF(M5&gt;=2*60,"B",IF(M5&gt;=2*50,"C","D")))</f>
        <v>A</v>
      </c>
      <c r="V5" s="32" t="str">
        <f>IF(N5&gt;=75,"A",IF(N5&gt;=60,"B",IF(N5&gt;=50,"C","D")))</f>
        <v>A</v>
      </c>
      <c r="W5" s="32" t="str">
        <f>IF(O5&gt;=75,"A",IF(O5&gt;=60,"B",IF(O5&gt;=50,"C","D")))</f>
        <v>A</v>
      </c>
      <c r="X5" s="32" t="str">
        <f>IF(P5&gt;=75,"A",IF(P5&gt;=60,"B",IF(P5&gt;=50,"C","D")))</f>
        <v>A</v>
      </c>
      <c r="Y5" s="32" t="str">
        <f>IF(Q5&gt;=75/2,"A",IF(Q5&gt;=60/2,"B",IF(Q5&gt;=50/2,"C","D")))</f>
        <v>A</v>
      </c>
      <c r="Z5" s="33" t="str">
        <f>IF(R5&gt;=75/2,"A",IF(R5&gt;=60/2,"B",IF(R5&gt;=50/2,"C","D")))</f>
        <v>A</v>
      </c>
      <c r="AA5" s="46" t="str">
        <f>IF(S5&gt;=8*75,"A",IF(S5&gt;=8*60,"B",IF(S5&gt;=8*50,"C","D")))</f>
        <v>A</v>
      </c>
    </row>
    <row r="6" spans="1:27" s="1" customFormat="1">
      <c r="A6" s="6">
        <v>4</v>
      </c>
      <c r="B6" s="1" t="s">
        <v>76</v>
      </c>
      <c r="C6" s="19">
        <v>35215</v>
      </c>
      <c r="D6" s="16" t="s">
        <v>155</v>
      </c>
      <c r="E6" s="81">
        <v>197</v>
      </c>
      <c r="F6" s="9">
        <v>338</v>
      </c>
      <c r="G6" s="82">
        <v>23.68</v>
      </c>
      <c r="H6" s="9">
        <v>292</v>
      </c>
      <c r="I6" s="82">
        <v>10.050000000000001</v>
      </c>
      <c r="J6" s="9">
        <v>5</v>
      </c>
      <c r="K6" s="26">
        <v>52</v>
      </c>
      <c r="L6" s="41">
        <f>MAX(0,(E6-176)*3.6*2)</f>
        <v>151.20000000000002</v>
      </c>
      <c r="M6" s="32">
        <f>MAX(0,(F6-295)*2.3*2)</f>
        <v>197.79999999999998</v>
      </c>
      <c r="N6" s="32">
        <f>MAX(0,(G6-13.3)*6.8)</f>
        <v>70.583999999999989</v>
      </c>
      <c r="O6" s="32">
        <f>MAX(0,(H6-226)*1.6)</f>
        <v>105.60000000000001</v>
      </c>
      <c r="P6" s="32">
        <f>MAX(0,(11.4-I6)*54.7)</f>
        <v>73.844999999999985</v>
      </c>
      <c r="Q6" s="32">
        <f>J6*6*0.5</f>
        <v>15</v>
      </c>
      <c r="R6" s="33">
        <f>MAX(0,(K6-38)*2.1*0.5)</f>
        <v>14.700000000000001</v>
      </c>
      <c r="S6" s="42">
        <f>SUM(L6:R6)</f>
        <v>628.72900000000004</v>
      </c>
      <c r="T6" s="41" t="str">
        <f>IF(L6&gt;=2*75,"A",IF(L6&gt;=2*60,"B",IF(L6&gt;=2*50,"C","D")))</f>
        <v>A</v>
      </c>
      <c r="U6" s="32" t="str">
        <f>IF(M6&gt;=2*75,"A",IF(M6&gt;=2*60,"B",IF(M6&gt;=2*50,"C","D")))</f>
        <v>A</v>
      </c>
      <c r="V6" s="32" t="str">
        <f>IF(N6&gt;=75,"A",IF(N6&gt;=60,"B",IF(N6&gt;=50,"C","D")))</f>
        <v>B</v>
      </c>
      <c r="W6" s="32" t="str">
        <f>IF(O6&gt;=75,"A",IF(O6&gt;=60,"B",IF(O6&gt;=50,"C","D")))</f>
        <v>A</v>
      </c>
      <c r="X6" s="32" t="str">
        <f>IF(P6&gt;=75,"A",IF(P6&gt;=60,"B",IF(P6&gt;=50,"C","D")))</f>
        <v>B</v>
      </c>
      <c r="Y6" s="32" t="str">
        <f>IF(Q6&gt;=75/2,"A",IF(Q6&gt;=60/2,"B",IF(Q6&gt;=50/2,"C","D")))</f>
        <v>D</v>
      </c>
      <c r="Z6" s="33" t="str">
        <f>IF(R6&gt;=75/2,"A",IF(R6&gt;=60/2,"B",IF(R6&gt;=50/2,"C","D")))</f>
        <v>D</v>
      </c>
      <c r="AA6" s="46" t="str">
        <f>IF(S6&gt;=8*75,"A",IF(S6&gt;=8*60,"B",IF(S6&gt;=8*50,"C","D")))</f>
        <v>A</v>
      </c>
    </row>
    <row r="7" spans="1:27" s="1" customFormat="1">
      <c r="A7" s="6">
        <v>5</v>
      </c>
      <c r="B7" s="1" t="s">
        <v>82</v>
      </c>
      <c r="C7" s="19">
        <v>34337</v>
      </c>
      <c r="D7" s="16" t="s">
        <v>78</v>
      </c>
      <c r="E7" s="81">
        <v>196</v>
      </c>
      <c r="F7" s="9">
        <v>336</v>
      </c>
      <c r="G7" s="82">
        <v>20.28</v>
      </c>
      <c r="H7" s="9">
        <v>278</v>
      </c>
      <c r="I7" s="82">
        <v>9.99</v>
      </c>
      <c r="J7" s="9">
        <v>10</v>
      </c>
      <c r="K7" s="26">
        <v>90</v>
      </c>
      <c r="L7" s="41">
        <f>MAX(0,(E7-176)*3.6*2)</f>
        <v>144</v>
      </c>
      <c r="M7" s="32">
        <f>MAX(0,(F7-295)*2.3*2)</f>
        <v>188.6</v>
      </c>
      <c r="N7" s="32">
        <f>MAX(0,(G7-13.3)*6.8)</f>
        <v>47.463999999999999</v>
      </c>
      <c r="O7" s="32">
        <f>MAX(0,(H7-226)*1.6)</f>
        <v>83.2</v>
      </c>
      <c r="P7" s="32">
        <f>MAX(0,(11.4-I7)*54.7)</f>
        <v>77.12700000000001</v>
      </c>
      <c r="Q7" s="32">
        <f>J7*6*0.5</f>
        <v>30</v>
      </c>
      <c r="R7" s="33">
        <f>MAX(0,(K7-38)*2.1*0.5)</f>
        <v>54.6</v>
      </c>
      <c r="S7" s="42">
        <f>SUM(L7:R7)</f>
        <v>624.9910000000001</v>
      </c>
      <c r="T7" s="41" t="str">
        <f>IF(L7&gt;=2*75,"A",IF(L7&gt;=2*60,"B",IF(L7&gt;=2*50,"C","D")))</f>
        <v>B</v>
      </c>
      <c r="U7" s="32" t="str">
        <f>IF(M7&gt;=2*75,"A",IF(M7&gt;=2*60,"B",IF(M7&gt;=2*50,"C","D")))</f>
        <v>A</v>
      </c>
      <c r="V7" s="32" t="str">
        <f>IF(N7&gt;=75,"A",IF(N7&gt;=60,"B",IF(N7&gt;=50,"C","D")))</f>
        <v>D</v>
      </c>
      <c r="W7" s="32" t="str">
        <f>IF(O7&gt;=75,"A",IF(O7&gt;=60,"B",IF(O7&gt;=50,"C","D")))</f>
        <v>A</v>
      </c>
      <c r="X7" s="32" t="str">
        <f>IF(P7&gt;=75,"A",IF(P7&gt;=60,"B",IF(P7&gt;=50,"C","D")))</f>
        <v>A</v>
      </c>
      <c r="Y7" s="32" t="str">
        <f>IF(Q7&gt;=75/2,"A",IF(Q7&gt;=60/2,"B",IF(Q7&gt;=50/2,"C","D")))</f>
        <v>B</v>
      </c>
      <c r="Z7" s="33" t="str">
        <f>IF(R7&gt;=75/2,"A",IF(R7&gt;=60/2,"B",IF(R7&gt;=50/2,"C","D")))</f>
        <v>A</v>
      </c>
      <c r="AA7" s="46" t="str">
        <f>IF(S7&gt;=8*75,"A",IF(S7&gt;=8*60,"B",IF(S7&gt;=8*50,"C","D")))</f>
        <v>A</v>
      </c>
    </row>
    <row r="8" spans="1:27" s="1" customFormat="1" ht="13.5" thickBot="1">
      <c r="A8" s="7">
        <v>6</v>
      </c>
      <c r="B8" s="27" t="s">
        <v>85</v>
      </c>
      <c r="C8" s="20">
        <v>35228</v>
      </c>
      <c r="D8" s="78" t="s">
        <v>78</v>
      </c>
      <c r="E8" s="83">
        <v>190</v>
      </c>
      <c r="F8" s="28">
        <v>342</v>
      </c>
      <c r="G8" s="84">
        <v>18.53</v>
      </c>
      <c r="H8" s="28">
        <v>283</v>
      </c>
      <c r="I8" s="84">
        <v>9.56</v>
      </c>
      <c r="J8" s="28">
        <v>6</v>
      </c>
      <c r="K8" s="29">
        <v>77</v>
      </c>
      <c r="L8" s="43">
        <f>MAX(0,(E8-176)*3.6*2)</f>
        <v>100.8</v>
      </c>
      <c r="M8" s="34">
        <f>MAX(0,(F8-295)*2.3*2)</f>
        <v>216.2</v>
      </c>
      <c r="N8" s="34">
        <f>MAX(0,(G8-13.3)*6.8)</f>
        <v>35.564</v>
      </c>
      <c r="O8" s="34">
        <f>MAX(0,(H8-226)*1.6)</f>
        <v>91.2</v>
      </c>
      <c r="P8" s="34">
        <f>MAX(0,(11.4-I8)*54.7)</f>
        <v>100.648</v>
      </c>
      <c r="Q8" s="34">
        <f>J8*6*0.5</f>
        <v>18</v>
      </c>
      <c r="R8" s="35">
        <f>MAX(0,(K8-38)*2.1*0.5)</f>
        <v>40.950000000000003</v>
      </c>
      <c r="S8" s="44">
        <f>SUM(L8:R8)</f>
        <v>603.36200000000008</v>
      </c>
      <c r="T8" s="43" t="str">
        <f>IF(L8&gt;=2*75,"A",IF(L8&gt;=2*60,"B",IF(L8&gt;=2*50,"C","D")))</f>
        <v>C</v>
      </c>
      <c r="U8" s="34" t="str">
        <f>IF(M8&gt;=2*75,"A",IF(M8&gt;=2*60,"B",IF(M8&gt;=2*50,"C","D")))</f>
        <v>A</v>
      </c>
      <c r="V8" s="34" t="str">
        <f>IF(N8&gt;=75,"A",IF(N8&gt;=60,"B",IF(N8&gt;=50,"C","D")))</f>
        <v>D</v>
      </c>
      <c r="W8" s="34" t="str">
        <f>IF(O8&gt;=75,"A",IF(O8&gt;=60,"B",IF(O8&gt;=50,"C","D")))</f>
        <v>A</v>
      </c>
      <c r="X8" s="34" t="str">
        <f>IF(P8&gt;=75,"A",IF(P8&gt;=60,"B",IF(P8&gt;=50,"C","D")))</f>
        <v>A</v>
      </c>
      <c r="Y8" s="34" t="str">
        <f>IF(Q8&gt;=75/2,"A",IF(Q8&gt;=60/2,"B",IF(Q8&gt;=50/2,"C","D")))</f>
        <v>D</v>
      </c>
      <c r="Z8" s="35" t="str">
        <f>IF(R8&gt;=75/2,"A",IF(R8&gt;=60/2,"B",IF(R8&gt;=50/2,"C","D")))</f>
        <v>A</v>
      </c>
      <c r="AA8" s="47" t="str">
        <f>IF(S8&gt;=8*75,"A",IF(S8&gt;=8*60,"B",IF(S8&gt;=8*50,"C","D")))</f>
        <v>A</v>
      </c>
    </row>
    <row r="9" spans="1:27" s="1" customFormat="1">
      <c r="A9" s="6">
        <v>7</v>
      </c>
      <c r="B9" s="1" t="s">
        <v>39</v>
      </c>
      <c r="C9" s="19">
        <v>34567</v>
      </c>
      <c r="D9" s="16" t="s">
        <v>31</v>
      </c>
      <c r="E9" s="81">
        <v>192</v>
      </c>
      <c r="F9" s="9">
        <v>344</v>
      </c>
      <c r="G9" s="82">
        <v>17.079999999999998</v>
      </c>
      <c r="H9" s="9">
        <v>270</v>
      </c>
      <c r="I9" s="82">
        <v>10.14</v>
      </c>
      <c r="J9" s="9">
        <v>12</v>
      </c>
      <c r="K9" s="26">
        <v>75</v>
      </c>
      <c r="L9" s="41">
        <f>MAX(0,(E9-176)*3.6*2)</f>
        <v>115.2</v>
      </c>
      <c r="M9" s="32">
        <f>MAX(0,(F9-295)*2.3*2)</f>
        <v>225.39999999999998</v>
      </c>
      <c r="N9" s="32">
        <f>MAX(0,(G9-13.3)*6.8)</f>
        <v>25.703999999999983</v>
      </c>
      <c r="O9" s="32">
        <f>MAX(0,(H9-226)*1.6)</f>
        <v>70.400000000000006</v>
      </c>
      <c r="P9" s="32">
        <f>MAX(0,(11.4-I9)*54.7)</f>
        <v>68.921999999999997</v>
      </c>
      <c r="Q9" s="32">
        <f>J9*6*0.5</f>
        <v>36</v>
      </c>
      <c r="R9" s="33">
        <f>MAX(0,(K9-38)*2.1*0.5)</f>
        <v>38.85</v>
      </c>
      <c r="S9" s="42">
        <f>SUM(L9:R9)</f>
        <v>580.476</v>
      </c>
      <c r="T9" s="41" t="str">
        <f>IF(L9&gt;=2*75,"A",IF(L9&gt;=2*60,"B",IF(L9&gt;=2*50,"C","D")))</f>
        <v>C</v>
      </c>
      <c r="U9" s="32" t="str">
        <f>IF(M9&gt;=2*75,"A",IF(M9&gt;=2*60,"B",IF(M9&gt;=2*50,"C","D")))</f>
        <v>A</v>
      </c>
      <c r="V9" s="32" t="str">
        <f>IF(N9&gt;=75,"A",IF(N9&gt;=60,"B",IF(N9&gt;=50,"C","D")))</f>
        <v>D</v>
      </c>
      <c r="W9" s="32" t="str">
        <f>IF(O9&gt;=75,"A",IF(O9&gt;=60,"B",IF(O9&gt;=50,"C","D")))</f>
        <v>B</v>
      </c>
      <c r="X9" s="32" t="str">
        <f>IF(P9&gt;=75,"A",IF(P9&gt;=60,"B",IF(P9&gt;=50,"C","D")))</f>
        <v>B</v>
      </c>
      <c r="Y9" s="32" t="str">
        <f>IF(Q9&gt;=75/2,"A",IF(Q9&gt;=60/2,"B",IF(Q9&gt;=50/2,"C","D")))</f>
        <v>B</v>
      </c>
      <c r="Z9" s="33" t="str">
        <f>IF(R9&gt;=75/2,"A",IF(R9&gt;=60/2,"B",IF(R9&gt;=50/2,"C","D")))</f>
        <v>A</v>
      </c>
      <c r="AA9" s="46" t="str">
        <f>IF(S9&gt;=8*75,"A",IF(S9&gt;=8*60,"B",IF(S9&gt;=8*50,"C","D")))</f>
        <v>B</v>
      </c>
    </row>
    <row r="10" spans="1:27" s="1" customFormat="1">
      <c r="A10" s="6">
        <v>8</v>
      </c>
      <c r="B10" s="1" t="s">
        <v>119</v>
      </c>
      <c r="C10" s="19">
        <v>35486</v>
      </c>
      <c r="D10" s="16" t="s">
        <v>116</v>
      </c>
      <c r="E10" s="81">
        <v>205</v>
      </c>
      <c r="F10" s="9">
        <v>330</v>
      </c>
      <c r="G10" s="82">
        <v>20.49</v>
      </c>
      <c r="H10" s="9">
        <v>250</v>
      </c>
      <c r="I10" s="82">
        <v>10.49</v>
      </c>
      <c r="J10" s="9">
        <v>4</v>
      </c>
      <c r="K10" s="26">
        <v>87</v>
      </c>
      <c r="L10" s="41">
        <f>MAX(0,(E10-176)*3.6*2)</f>
        <v>208.8</v>
      </c>
      <c r="M10" s="32">
        <f>MAX(0,(F10-295)*2.3*2)</f>
        <v>161</v>
      </c>
      <c r="N10" s="32">
        <f>MAX(0,(G10-13.3)*6.8)</f>
        <v>48.891999999999982</v>
      </c>
      <c r="O10" s="32">
        <f>MAX(0,(H10-226)*1.6)</f>
        <v>38.400000000000006</v>
      </c>
      <c r="P10" s="32">
        <f>MAX(0,(11.4-I10)*54.7)</f>
        <v>49.777000000000008</v>
      </c>
      <c r="Q10" s="32">
        <f>J10*6*0.5</f>
        <v>12</v>
      </c>
      <c r="R10" s="33">
        <f>MAX(0,(K10-38)*2.1*0.5)</f>
        <v>51.45</v>
      </c>
      <c r="S10" s="42">
        <f>SUM(L10:R10)</f>
        <v>570.31899999999996</v>
      </c>
      <c r="T10" s="41" t="str">
        <f>IF(L10&gt;=2*75,"A",IF(L10&gt;=2*60,"B",IF(L10&gt;=2*50,"C","D")))</f>
        <v>A</v>
      </c>
      <c r="U10" s="32" t="str">
        <f>IF(M10&gt;=2*75,"A",IF(M10&gt;=2*60,"B",IF(M10&gt;=2*50,"C","D")))</f>
        <v>A</v>
      </c>
      <c r="V10" s="32" t="str">
        <f>IF(N10&gt;=75,"A",IF(N10&gt;=60,"B",IF(N10&gt;=50,"C","D")))</f>
        <v>D</v>
      </c>
      <c r="W10" s="32" t="str">
        <f>IF(O10&gt;=75,"A",IF(O10&gt;=60,"B",IF(O10&gt;=50,"C","D")))</f>
        <v>D</v>
      </c>
      <c r="X10" s="32" t="str">
        <f>IF(P10&gt;=75,"A",IF(P10&gt;=60,"B",IF(P10&gt;=50,"C","D")))</f>
        <v>D</v>
      </c>
      <c r="Y10" s="32" t="str">
        <f>IF(Q10&gt;=75/2,"A",IF(Q10&gt;=60/2,"B",IF(Q10&gt;=50/2,"C","D")))</f>
        <v>D</v>
      </c>
      <c r="Z10" s="33" t="str">
        <f>IF(R10&gt;=75/2,"A",IF(R10&gt;=60/2,"B",IF(R10&gt;=50/2,"C","D")))</f>
        <v>A</v>
      </c>
      <c r="AA10" s="46" t="str">
        <f>IF(S10&gt;=8*75,"A",IF(S10&gt;=8*60,"B",IF(S10&gt;=8*50,"C","D")))</f>
        <v>B</v>
      </c>
    </row>
    <row r="11" spans="1:27" s="1" customFormat="1">
      <c r="A11" s="6">
        <v>9</v>
      </c>
      <c r="B11" s="1" t="s">
        <v>80</v>
      </c>
      <c r="C11" s="19">
        <v>34030</v>
      </c>
      <c r="D11" s="16" t="s">
        <v>78</v>
      </c>
      <c r="E11" s="81">
        <v>197</v>
      </c>
      <c r="F11" s="9">
        <v>330</v>
      </c>
      <c r="G11" s="82">
        <v>18.84</v>
      </c>
      <c r="H11" s="9">
        <v>254</v>
      </c>
      <c r="I11" s="82">
        <v>10.199999999999999</v>
      </c>
      <c r="J11" s="9">
        <v>13</v>
      </c>
      <c r="K11" s="26">
        <v>90</v>
      </c>
      <c r="L11" s="41">
        <f>MAX(0,(E11-176)*3.6*2)</f>
        <v>151.20000000000002</v>
      </c>
      <c r="M11" s="32">
        <f>MAX(0,(F11-295)*2.3*2)</f>
        <v>161</v>
      </c>
      <c r="N11" s="32">
        <f>MAX(0,(G11-13.3)*6.8)</f>
        <v>37.67199999999999</v>
      </c>
      <c r="O11" s="32">
        <f>MAX(0,(H11-226)*1.6)</f>
        <v>44.800000000000004</v>
      </c>
      <c r="P11" s="32">
        <f>MAX(0,(11.4-I11)*54.7)</f>
        <v>65.640000000000057</v>
      </c>
      <c r="Q11" s="32">
        <f>J11*6*0.5</f>
        <v>39</v>
      </c>
      <c r="R11" s="33">
        <f>MAX(0,(K11-38)*2.1*0.5)</f>
        <v>54.6</v>
      </c>
      <c r="S11" s="42">
        <f>SUM(L11:R11)</f>
        <v>553.91200000000003</v>
      </c>
      <c r="T11" s="41" t="str">
        <f>IF(L11&gt;=2*75,"A",IF(L11&gt;=2*60,"B",IF(L11&gt;=2*50,"C","D")))</f>
        <v>A</v>
      </c>
      <c r="U11" s="32" t="str">
        <f>IF(M11&gt;=2*75,"A",IF(M11&gt;=2*60,"B",IF(M11&gt;=2*50,"C","D")))</f>
        <v>A</v>
      </c>
      <c r="V11" s="32" t="str">
        <f>IF(N11&gt;=75,"A",IF(N11&gt;=60,"B",IF(N11&gt;=50,"C","D")))</f>
        <v>D</v>
      </c>
      <c r="W11" s="32" t="str">
        <f>IF(O11&gt;=75,"A",IF(O11&gt;=60,"B",IF(O11&gt;=50,"C","D")))</f>
        <v>D</v>
      </c>
      <c r="X11" s="32" t="str">
        <f>IF(P11&gt;=75,"A",IF(P11&gt;=60,"B",IF(P11&gt;=50,"C","D")))</f>
        <v>B</v>
      </c>
      <c r="Y11" s="32" t="str">
        <f>IF(Q11&gt;=75/2,"A",IF(Q11&gt;=60/2,"B",IF(Q11&gt;=50/2,"C","D")))</f>
        <v>A</v>
      </c>
      <c r="Z11" s="33" t="str">
        <f>IF(R11&gt;=75/2,"A",IF(R11&gt;=60/2,"B",IF(R11&gt;=50/2,"C","D")))</f>
        <v>A</v>
      </c>
      <c r="AA11" s="46" t="str">
        <f>IF(S11&gt;=8*75,"A",IF(S11&gt;=8*60,"B",IF(S11&gt;=8*50,"C","D")))</f>
        <v>B</v>
      </c>
    </row>
    <row r="12" spans="1:27" s="1" customFormat="1">
      <c r="A12" s="6">
        <v>10</v>
      </c>
      <c r="B12" s="1" t="s">
        <v>19</v>
      </c>
      <c r="C12" s="19">
        <v>34395</v>
      </c>
      <c r="D12" s="16" t="s">
        <v>18</v>
      </c>
      <c r="E12" s="81">
        <v>193</v>
      </c>
      <c r="F12" s="9">
        <v>338</v>
      </c>
      <c r="G12" s="82">
        <v>17.920000000000002</v>
      </c>
      <c r="H12" s="9">
        <v>276</v>
      </c>
      <c r="I12" s="82">
        <v>10.119999999999999</v>
      </c>
      <c r="J12" s="9">
        <v>8</v>
      </c>
      <c r="K12" s="26">
        <v>62</v>
      </c>
      <c r="L12" s="41">
        <f>MAX(0,(E12-176)*3.6*2)</f>
        <v>122.4</v>
      </c>
      <c r="M12" s="32">
        <f>MAX(0,(F12-295)*2.3*2)</f>
        <v>197.79999999999998</v>
      </c>
      <c r="N12" s="32">
        <f>MAX(0,(G12-13.3)*6.8)</f>
        <v>31.416000000000007</v>
      </c>
      <c r="O12" s="32">
        <f>MAX(0,(H12-226)*1.6)</f>
        <v>80</v>
      </c>
      <c r="P12" s="32">
        <f>MAX(0,(11.4-I12)*54.7)</f>
        <v>70.016000000000062</v>
      </c>
      <c r="Q12" s="32">
        <f>J12*6*0.5</f>
        <v>24</v>
      </c>
      <c r="R12" s="33">
        <f>MAX(0,(K12-38)*2.1*0.5)</f>
        <v>25.200000000000003</v>
      </c>
      <c r="S12" s="42">
        <f>SUM(L12:R12)</f>
        <v>550.83200000000011</v>
      </c>
      <c r="T12" s="41" t="str">
        <f>IF(L12&gt;=2*75,"A",IF(L12&gt;=2*60,"B",IF(L12&gt;=2*50,"C","D")))</f>
        <v>B</v>
      </c>
      <c r="U12" s="32" t="str">
        <f>IF(M12&gt;=2*75,"A",IF(M12&gt;=2*60,"B",IF(M12&gt;=2*50,"C","D")))</f>
        <v>A</v>
      </c>
      <c r="V12" s="32" t="str">
        <f>IF(N12&gt;=75,"A",IF(N12&gt;=60,"B",IF(N12&gt;=50,"C","D")))</f>
        <v>D</v>
      </c>
      <c r="W12" s="32" t="str">
        <f>IF(O12&gt;=75,"A",IF(O12&gt;=60,"B",IF(O12&gt;=50,"C","D")))</f>
        <v>A</v>
      </c>
      <c r="X12" s="32" t="str">
        <f>IF(P12&gt;=75,"A",IF(P12&gt;=60,"B",IF(P12&gt;=50,"C","D")))</f>
        <v>B</v>
      </c>
      <c r="Y12" s="32" t="str">
        <f>IF(Q12&gt;=75/2,"A",IF(Q12&gt;=60/2,"B",IF(Q12&gt;=50/2,"C","D")))</f>
        <v>D</v>
      </c>
      <c r="Z12" s="33" t="str">
        <f>IF(R12&gt;=75/2,"A",IF(R12&gt;=60/2,"B",IF(R12&gt;=50/2,"C","D")))</f>
        <v>C</v>
      </c>
      <c r="AA12" s="46" t="str">
        <f>IF(S12&gt;=8*75,"A",IF(S12&gt;=8*60,"B",IF(S12&gt;=8*50,"C","D")))</f>
        <v>B</v>
      </c>
    </row>
    <row r="13" spans="1:27" s="1" customFormat="1">
      <c r="A13" s="6">
        <v>11</v>
      </c>
      <c r="B13" s="1" t="s">
        <v>118</v>
      </c>
      <c r="C13" s="19">
        <v>34864</v>
      </c>
      <c r="D13" s="16" t="s">
        <v>116</v>
      </c>
      <c r="E13" s="81">
        <v>190</v>
      </c>
      <c r="F13" s="9">
        <v>328</v>
      </c>
      <c r="G13" s="82">
        <v>16.440000000000001</v>
      </c>
      <c r="H13" s="9">
        <v>292</v>
      </c>
      <c r="I13" s="82">
        <v>9.7799999999999994</v>
      </c>
      <c r="J13" s="9">
        <v>11</v>
      </c>
      <c r="K13" s="26">
        <v>82</v>
      </c>
      <c r="L13" s="41">
        <f>MAX(0,(E13-176)*3.6*2)</f>
        <v>100.8</v>
      </c>
      <c r="M13" s="32">
        <f>MAX(0,(F13-295)*2.3*2)</f>
        <v>151.79999999999998</v>
      </c>
      <c r="N13" s="32">
        <f>MAX(0,(G13-13.3)*6.8)</f>
        <v>21.352000000000004</v>
      </c>
      <c r="O13" s="32">
        <f>MAX(0,(H13-226)*1.6)</f>
        <v>105.60000000000001</v>
      </c>
      <c r="P13" s="32">
        <f>MAX(0,(11.4-I13)*54.7)</f>
        <v>88.614000000000061</v>
      </c>
      <c r="Q13" s="32">
        <f>J13*6*0.5</f>
        <v>33</v>
      </c>
      <c r="R13" s="33">
        <f>MAX(0,(K13-38)*2.1*0.5)</f>
        <v>46.2</v>
      </c>
      <c r="S13" s="42">
        <f>SUM(L13:R13)</f>
        <v>547.3660000000001</v>
      </c>
      <c r="T13" s="41" t="str">
        <f>IF(L13&gt;=2*75,"A",IF(L13&gt;=2*60,"B",IF(L13&gt;=2*50,"C","D")))</f>
        <v>C</v>
      </c>
      <c r="U13" s="32" t="str">
        <f>IF(M13&gt;=2*75,"A",IF(M13&gt;=2*60,"B",IF(M13&gt;=2*50,"C","D")))</f>
        <v>A</v>
      </c>
      <c r="V13" s="32" t="str">
        <f>IF(N13&gt;=75,"A",IF(N13&gt;=60,"B",IF(N13&gt;=50,"C","D")))</f>
        <v>D</v>
      </c>
      <c r="W13" s="32" t="str">
        <f>IF(O13&gt;=75,"A",IF(O13&gt;=60,"B",IF(O13&gt;=50,"C","D")))</f>
        <v>A</v>
      </c>
      <c r="X13" s="32" t="str">
        <f>IF(P13&gt;=75,"A",IF(P13&gt;=60,"B",IF(P13&gt;=50,"C","D")))</f>
        <v>A</v>
      </c>
      <c r="Y13" s="32" t="str">
        <f>IF(Q13&gt;=75/2,"A",IF(Q13&gt;=60/2,"B",IF(Q13&gt;=50/2,"C","D")))</f>
        <v>B</v>
      </c>
      <c r="Z13" s="33" t="str">
        <f>IF(R13&gt;=75/2,"A",IF(R13&gt;=60/2,"B",IF(R13&gt;=50/2,"C","D")))</f>
        <v>A</v>
      </c>
      <c r="AA13" s="46" t="str">
        <f>IF(S13&gt;=8*75,"A",IF(S13&gt;=8*60,"B",IF(S13&gt;=8*50,"C","D")))</f>
        <v>B</v>
      </c>
    </row>
    <row r="14" spans="1:27" s="1" customFormat="1">
      <c r="A14" s="6">
        <v>12</v>
      </c>
      <c r="B14" s="1" t="s">
        <v>64</v>
      </c>
      <c r="C14" s="19">
        <v>34228</v>
      </c>
      <c r="D14" s="16" t="s">
        <v>54</v>
      </c>
      <c r="E14" s="81">
        <v>199</v>
      </c>
      <c r="F14" s="9">
        <v>338</v>
      </c>
      <c r="G14" s="82">
        <v>18.920000000000002</v>
      </c>
      <c r="H14" s="9">
        <v>277</v>
      </c>
      <c r="I14" s="82">
        <v>10.75</v>
      </c>
      <c r="J14" s="9">
        <v>6</v>
      </c>
      <c r="K14" s="26">
        <v>47</v>
      </c>
      <c r="L14" s="41">
        <f>MAX(0,(E14-176)*3.6*2)</f>
        <v>165.6</v>
      </c>
      <c r="M14" s="32">
        <f>MAX(0,(F14-295)*2.3*2)</f>
        <v>197.79999999999998</v>
      </c>
      <c r="N14" s="32">
        <f>MAX(0,(G14-13.3)*6.8)</f>
        <v>38.216000000000008</v>
      </c>
      <c r="O14" s="32">
        <f>MAX(0,(H14-226)*1.6)</f>
        <v>81.600000000000009</v>
      </c>
      <c r="P14" s="32">
        <f>MAX(0,(11.4-I14)*54.7)</f>
        <v>35.555000000000021</v>
      </c>
      <c r="Q14" s="32">
        <f>J14*6*0.5</f>
        <v>18</v>
      </c>
      <c r="R14" s="33">
        <f>MAX(0,(K14-38)*2.1*0.5)</f>
        <v>9.4500000000000011</v>
      </c>
      <c r="S14" s="42">
        <f>SUM(L14:R14)</f>
        <v>546.22100000000012</v>
      </c>
      <c r="T14" s="41" t="str">
        <f>IF(L14&gt;=2*75,"A",IF(L14&gt;=2*60,"B",IF(L14&gt;=2*50,"C","D")))</f>
        <v>A</v>
      </c>
      <c r="U14" s="32" t="str">
        <f>IF(M14&gt;=2*75,"A",IF(M14&gt;=2*60,"B",IF(M14&gt;=2*50,"C","D")))</f>
        <v>A</v>
      </c>
      <c r="V14" s="32" t="str">
        <f>IF(N14&gt;=75,"A",IF(N14&gt;=60,"B",IF(N14&gt;=50,"C","D")))</f>
        <v>D</v>
      </c>
      <c r="W14" s="32" t="str">
        <f>IF(O14&gt;=75,"A",IF(O14&gt;=60,"B",IF(O14&gt;=50,"C","D")))</f>
        <v>A</v>
      </c>
      <c r="X14" s="32" t="str">
        <f>IF(P14&gt;=75,"A",IF(P14&gt;=60,"B",IF(P14&gt;=50,"C","D")))</f>
        <v>D</v>
      </c>
      <c r="Y14" s="32" t="str">
        <f>IF(Q14&gt;=75/2,"A",IF(Q14&gt;=60/2,"B",IF(Q14&gt;=50/2,"C","D")))</f>
        <v>D</v>
      </c>
      <c r="Z14" s="33" t="str">
        <f>IF(R14&gt;=75/2,"A",IF(R14&gt;=60/2,"B",IF(R14&gt;=50/2,"C","D")))</f>
        <v>D</v>
      </c>
      <c r="AA14" s="46" t="str">
        <f>IF(S14&gt;=8*75,"A",IF(S14&gt;=8*60,"B",IF(S14&gt;=8*50,"C","D")))</f>
        <v>B</v>
      </c>
    </row>
    <row r="15" spans="1:27">
      <c r="A15" s="6">
        <v>13</v>
      </c>
      <c r="B15" s="1" t="s">
        <v>134</v>
      </c>
      <c r="C15" s="19">
        <v>34054</v>
      </c>
      <c r="D15" s="16" t="s">
        <v>129</v>
      </c>
      <c r="E15" s="81">
        <v>191</v>
      </c>
      <c r="F15" s="9">
        <v>328</v>
      </c>
      <c r="G15" s="82">
        <v>18.7</v>
      </c>
      <c r="H15" s="9">
        <v>273</v>
      </c>
      <c r="I15" s="82">
        <v>10.06</v>
      </c>
      <c r="J15" s="9">
        <v>11</v>
      </c>
      <c r="K15" s="26">
        <v>87</v>
      </c>
      <c r="L15" s="41">
        <f>MAX(0,(E15-176)*3.6*2)</f>
        <v>108</v>
      </c>
      <c r="M15" s="32">
        <f>MAX(0,(F15-295)*2.3*2)</f>
        <v>151.79999999999998</v>
      </c>
      <c r="N15" s="32">
        <f>MAX(0,(G15-13.3)*6.8)</f>
        <v>36.719999999999992</v>
      </c>
      <c r="O15" s="32">
        <f>MAX(0,(H15-226)*1.6)</f>
        <v>75.2</v>
      </c>
      <c r="P15" s="32">
        <f>MAX(0,(11.4-I15)*54.7)</f>
        <v>73.298000000000002</v>
      </c>
      <c r="Q15" s="32">
        <f>J15*6*0.5</f>
        <v>33</v>
      </c>
      <c r="R15" s="33">
        <f>MAX(0,(K15-38)*2.1*0.5)</f>
        <v>51.45</v>
      </c>
      <c r="S15" s="42">
        <f>SUM(L15:R15)</f>
        <v>529.46799999999996</v>
      </c>
      <c r="T15" s="41" t="str">
        <f>IF(L15&gt;=2*75,"A",IF(L15&gt;=2*60,"B",IF(L15&gt;=2*50,"C","D")))</f>
        <v>C</v>
      </c>
      <c r="U15" s="32" t="str">
        <f>IF(M15&gt;=2*75,"A",IF(M15&gt;=2*60,"B",IF(M15&gt;=2*50,"C","D")))</f>
        <v>A</v>
      </c>
      <c r="V15" s="32" t="str">
        <f>IF(N15&gt;=75,"A",IF(N15&gt;=60,"B",IF(N15&gt;=50,"C","D")))</f>
        <v>D</v>
      </c>
      <c r="W15" s="32" t="str">
        <f>IF(O15&gt;=75,"A",IF(O15&gt;=60,"B",IF(O15&gt;=50,"C","D")))</f>
        <v>A</v>
      </c>
      <c r="X15" s="32" t="str">
        <f>IF(P15&gt;=75,"A",IF(P15&gt;=60,"B",IF(P15&gt;=50,"C","D")))</f>
        <v>B</v>
      </c>
      <c r="Y15" s="32" t="str">
        <f>IF(Q15&gt;=75/2,"A",IF(Q15&gt;=60/2,"B",IF(Q15&gt;=50/2,"C","D")))</f>
        <v>B</v>
      </c>
      <c r="Z15" s="33" t="str">
        <f>IF(R15&gt;=75/2,"A",IF(R15&gt;=60/2,"B",IF(R15&gt;=50/2,"C","D")))</f>
        <v>A</v>
      </c>
      <c r="AA15" s="46" t="str">
        <f>IF(S15&gt;=8*75,"A",IF(S15&gt;=8*60,"B",IF(S15&gt;=8*50,"C","D")))</f>
        <v>B</v>
      </c>
    </row>
    <row r="16" spans="1:27">
      <c r="A16" s="6">
        <v>14</v>
      </c>
      <c r="B16" s="1" t="s">
        <v>125</v>
      </c>
      <c r="C16" s="19">
        <v>34899</v>
      </c>
      <c r="D16" s="16" t="s">
        <v>116</v>
      </c>
      <c r="E16" s="81">
        <v>194</v>
      </c>
      <c r="F16" s="9">
        <v>326</v>
      </c>
      <c r="G16" s="82">
        <v>21.46</v>
      </c>
      <c r="H16" s="9">
        <v>271</v>
      </c>
      <c r="I16" s="82">
        <v>10.09</v>
      </c>
      <c r="J16" s="9">
        <v>10</v>
      </c>
      <c r="K16" s="26">
        <v>62</v>
      </c>
      <c r="L16" s="41">
        <f>MAX(0,(E16-176)*3.6*2)</f>
        <v>129.6</v>
      </c>
      <c r="M16" s="32">
        <f>MAX(0,(F16-295)*2.3*2)</f>
        <v>142.6</v>
      </c>
      <c r="N16" s="32">
        <f>MAX(0,(G16-13.3)*6.8)</f>
        <v>55.488</v>
      </c>
      <c r="O16" s="32">
        <f>MAX(0,(H16-226)*1.6)</f>
        <v>72</v>
      </c>
      <c r="P16" s="32">
        <f>MAX(0,(11.4-I16)*54.7)</f>
        <v>71.657000000000025</v>
      </c>
      <c r="Q16" s="32">
        <f>J16*6*0.5</f>
        <v>30</v>
      </c>
      <c r="R16" s="33">
        <f>MAX(0,(K16-38)*2.1*0.5)</f>
        <v>25.200000000000003</v>
      </c>
      <c r="S16" s="42">
        <f>SUM(L16:R16)</f>
        <v>526.54500000000007</v>
      </c>
      <c r="T16" s="41" t="str">
        <f>IF(L16&gt;=2*75,"A",IF(L16&gt;=2*60,"B",IF(L16&gt;=2*50,"C","D")))</f>
        <v>B</v>
      </c>
      <c r="U16" s="32" t="str">
        <f>IF(M16&gt;=2*75,"A",IF(M16&gt;=2*60,"B",IF(M16&gt;=2*50,"C","D")))</f>
        <v>B</v>
      </c>
      <c r="V16" s="32" t="str">
        <f>IF(N16&gt;=75,"A",IF(N16&gt;=60,"B",IF(N16&gt;=50,"C","D")))</f>
        <v>C</v>
      </c>
      <c r="W16" s="32" t="str">
        <f>IF(O16&gt;=75,"A",IF(O16&gt;=60,"B",IF(O16&gt;=50,"C","D")))</f>
        <v>B</v>
      </c>
      <c r="X16" s="32" t="str">
        <f>IF(P16&gt;=75,"A",IF(P16&gt;=60,"B",IF(P16&gt;=50,"C","D")))</f>
        <v>B</v>
      </c>
      <c r="Y16" s="32" t="str">
        <f>IF(Q16&gt;=75/2,"A",IF(Q16&gt;=60/2,"B",IF(Q16&gt;=50/2,"C","D")))</f>
        <v>B</v>
      </c>
      <c r="Z16" s="33" t="str">
        <f>IF(R16&gt;=75/2,"A",IF(R16&gt;=60/2,"B",IF(R16&gt;=50/2,"C","D")))</f>
        <v>C</v>
      </c>
      <c r="AA16" s="46" t="str">
        <f>IF(S16&gt;=8*75,"A",IF(S16&gt;=8*60,"B",IF(S16&gt;=8*50,"C","D")))</f>
        <v>B</v>
      </c>
    </row>
    <row r="17" spans="1:27">
      <c r="A17" s="6">
        <v>15</v>
      </c>
      <c r="B17" s="1" t="s">
        <v>84</v>
      </c>
      <c r="C17" s="19">
        <v>35015</v>
      </c>
      <c r="D17" s="16" t="s">
        <v>78</v>
      </c>
      <c r="E17" s="81">
        <v>195</v>
      </c>
      <c r="F17" s="9">
        <v>326</v>
      </c>
      <c r="G17" s="82">
        <v>17.87</v>
      </c>
      <c r="H17" s="9">
        <v>265</v>
      </c>
      <c r="I17" s="82">
        <v>10.11</v>
      </c>
      <c r="J17" s="9">
        <v>16</v>
      </c>
      <c r="K17" s="26">
        <v>70</v>
      </c>
      <c r="L17" s="41">
        <f>MAX(0,(E17-176)*3.6*2)</f>
        <v>136.80000000000001</v>
      </c>
      <c r="M17" s="32">
        <f>MAX(0,(F17-295)*2.3*2)</f>
        <v>142.6</v>
      </c>
      <c r="N17" s="32">
        <f>MAX(0,(G17-13.3)*6.8)</f>
        <v>31.076000000000001</v>
      </c>
      <c r="O17" s="32">
        <f>MAX(0,(H17-226)*1.6)</f>
        <v>62.400000000000006</v>
      </c>
      <c r="P17" s="32">
        <f>MAX(0,(11.4-I17)*54.7)</f>
        <v>70.563000000000059</v>
      </c>
      <c r="Q17" s="32">
        <f>J17*6*0.5</f>
        <v>48</v>
      </c>
      <c r="R17" s="33">
        <f>MAX(0,(K17-38)*2.1*0.5)</f>
        <v>33.6</v>
      </c>
      <c r="S17" s="42">
        <f>SUM(L17:R17)</f>
        <v>525.03899999999999</v>
      </c>
      <c r="T17" s="41" t="str">
        <f>IF(L17&gt;=2*75,"A",IF(L17&gt;=2*60,"B",IF(L17&gt;=2*50,"C","D")))</f>
        <v>B</v>
      </c>
      <c r="U17" s="32" t="str">
        <f>IF(M17&gt;=2*75,"A",IF(M17&gt;=2*60,"B",IF(M17&gt;=2*50,"C","D")))</f>
        <v>B</v>
      </c>
      <c r="V17" s="32" t="str">
        <f>IF(N17&gt;=75,"A",IF(N17&gt;=60,"B",IF(N17&gt;=50,"C","D")))</f>
        <v>D</v>
      </c>
      <c r="W17" s="32" t="str">
        <f>IF(O17&gt;=75,"A",IF(O17&gt;=60,"B",IF(O17&gt;=50,"C","D")))</f>
        <v>B</v>
      </c>
      <c r="X17" s="32" t="str">
        <f>IF(P17&gt;=75,"A",IF(P17&gt;=60,"B",IF(P17&gt;=50,"C","D")))</f>
        <v>B</v>
      </c>
      <c r="Y17" s="32" t="str">
        <f>IF(Q17&gt;=75/2,"A",IF(Q17&gt;=60/2,"B",IF(Q17&gt;=50/2,"C","D")))</f>
        <v>A</v>
      </c>
      <c r="Z17" s="33" t="str">
        <f>IF(R17&gt;=75/2,"A",IF(R17&gt;=60/2,"B",IF(R17&gt;=50/2,"C","D")))</f>
        <v>B</v>
      </c>
      <c r="AA17" s="46" t="str">
        <f>IF(S17&gt;=8*75,"A",IF(S17&gt;=8*60,"B",IF(S17&gt;=8*50,"C","D")))</f>
        <v>B</v>
      </c>
    </row>
    <row r="18" spans="1:27">
      <c r="A18" s="6">
        <v>16</v>
      </c>
      <c r="B18" s="1" t="s">
        <v>17</v>
      </c>
      <c r="C18" s="19">
        <v>34444</v>
      </c>
      <c r="D18" s="16" t="s">
        <v>18</v>
      </c>
      <c r="E18" s="81">
        <v>190</v>
      </c>
      <c r="F18" s="9">
        <v>330</v>
      </c>
      <c r="G18" s="82">
        <v>19.5</v>
      </c>
      <c r="H18" s="9">
        <v>280</v>
      </c>
      <c r="I18" s="82">
        <v>9.99</v>
      </c>
      <c r="J18" s="9">
        <v>9</v>
      </c>
      <c r="K18" s="26">
        <v>67</v>
      </c>
      <c r="L18" s="41">
        <f>MAX(0,(E18-176)*3.6*2)</f>
        <v>100.8</v>
      </c>
      <c r="M18" s="32">
        <f>MAX(0,(F18-295)*2.3*2)</f>
        <v>161</v>
      </c>
      <c r="N18" s="32">
        <f>MAX(0,(G18-13.3)*6.8)</f>
        <v>42.16</v>
      </c>
      <c r="O18" s="32">
        <f>MAX(0,(H18-226)*1.6)</f>
        <v>86.4</v>
      </c>
      <c r="P18" s="32">
        <f>MAX(0,(11.4-I18)*54.7)</f>
        <v>77.12700000000001</v>
      </c>
      <c r="Q18" s="32">
        <f>J18*6*0.5</f>
        <v>27</v>
      </c>
      <c r="R18" s="33">
        <f>MAX(0,(K18-38)*2.1*0.5)</f>
        <v>30.450000000000003</v>
      </c>
      <c r="S18" s="42">
        <f>SUM(L18:R18)</f>
        <v>524.93700000000001</v>
      </c>
      <c r="T18" s="41" t="str">
        <f>IF(L18&gt;=2*75,"A",IF(L18&gt;=2*60,"B",IF(L18&gt;=2*50,"C","D")))</f>
        <v>C</v>
      </c>
      <c r="U18" s="32" t="str">
        <f>IF(M18&gt;=2*75,"A",IF(M18&gt;=2*60,"B",IF(M18&gt;=2*50,"C","D")))</f>
        <v>A</v>
      </c>
      <c r="V18" s="32" t="str">
        <f>IF(N18&gt;=75,"A",IF(N18&gt;=60,"B",IF(N18&gt;=50,"C","D")))</f>
        <v>D</v>
      </c>
      <c r="W18" s="32" t="str">
        <f>IF(O18&gt;=75,"A",IF(O18&gt;=60,"B",IF(O18&gt;=50,"C","D")))</f>
        <v>A</v>
      </c>
      <c r="X18" s="32" t="str">
        <f>IF(P18&gt;=75,"A",IF(P18&gt;=60,"B",IF(P18&gt;=50,"C","D")))</f>
        <v>A</v>
      </c>
      <c r="Y18" s="32" t="str">
        <f>IF(Q18&gt;=75/2,"A",IF(Q18&gt;=60/2,"B",IF(Q18&gt;=50/2,"C","D")))</f>
        <v>C</v>
      </c>
      <c r="Z18" s="33" t="str">
        <f>IF(R18&gt;=75/2,"A",IF(R18&gt;=60/2,"B",IF(R18&gt;=50/2,"C","D")))</f>
        <v>B</v>
      </c>
      <c r="AA18" s="46" t="str">
        <f>IF(S18&gt;=8*75,"A",IF(S18&gt;=8*60,"B",IF(S18&gt;=8*50,"C","D")))</f>
        <v>B</v>
      </c>
    </row>
    <row r="19" spans="1:27">
      <c r="A19" s="6">
        <v>17</v>
      </c>
      <c r="B19" s="1" t="s">
        <v>53</v>
      </c>
      <c r="C19" s="19">
        <v>34357</v>
      </c>
      <c r="D19" s="16" t="s">
        <v>42</v>
      </c>
      <c r="E19" s="81">
        <v>191</v>
      </c>
      <c r="F19" s="9">
        <v>328</v>
      </c>
      <c r="G19" s="82">
        <v>20.57</v>
      </c>
      <c r="H19" s="9">
        <v>265</v>
      </c>
      <c r="I19" s="82">
        <v>9.98</v>
      </c>
      <c r="J19" s="9">
        <v>13</v>
      </c>
      <c r="K19" s="26">
        <v>72</v>
      </c>
      <c r="L19" s="41">
        <f>MAX(0,(E19-176)*3.6*2)</f>
        <v>108</v>
      </c>
      <c r="M19" s="32">
        <f>MAX(0,(F19-295)*2.3*2)</f>
        <v>151.79999999999998</v>
      </c>
      <c r="N19" s="32">
        <f>MAX(0,(G19-13.3)*6.8)</f>
        <v>49.435999999999993</v>
      </c>
      <c r="O19" s="32">
        <f>MAX(0,(H19-226)*1.6)</f>
        <v>62.400000000000006</v>
      </c>
      <c r="P19" s="32">
        <f>MAX(0,(11.4-I19)*54.7)</f>
        <v>77.674000000000007</v>
      </c>
      <c r="Q19" s="32">
        <f>J19*6*0.5</f>
        <v>39</v>
      </c>
      <c r="R19" s="33">
        <f>MAX(0,(K19-38)*2.1*0.5)</f>
        <v>35.700000000000003</v>
      </c>
      <c r="S19" s="42">
        <f>SUM(L19:R19)</f>
        <v>524.01</v>
      </c>
      <c r="T19" s="41" t="str">
        <f>IF(L19&gt;=2*75,"A",IF(L19&gt;=2*60,"B",IF(L19&gt;=2*50,"C","D")))</f>
        <v>C</v>
      </c>
      <c r="U19" s="32" t="str">
        <f>IF(M19&gt;=2*75,"A",IF(M19&gt;=2*60,"B",IF(M19&gt;=2*50,"C","D")))</f>
        <v>A</v>
      </c>
      <c r="V19" s="32" t="str">
        <f>IF(N19&gt;=75,"A",IF(N19&gt;=60,"B",IF(N19&gt;=50,"C","D")))</f>
        <v>D</v>
      </c>
      <c r="W19" s="32" t="str">
        <f>IF(O19&gt;=75,"A",IF(O19&gt;=60,"B",IF(O19&gt;=50,"C","D")))</f>
        <v>B</v>
      </c>
      <c r="X19" s="32" t="str">
        <f>IF(P19&gt;=75,"A",IF(P19&gt;=60,"B",IF(P19&gt;=50,"C","D")))</f>
        <v>A</v>
      </c>
      <c r="Y19" s="32" t="str">
        <f>IF(Q19&gt;=75/2,"A",IF(Q19&gt;=60/2,"B",IF(Q19&gt;=50/2,"C","D")))</f>
        <v>A</v>
      </c>
      <c r="Z19" s="33" t="str">
        <f>IF(R19&gt;=75/2,"A",IF(R19&gt;=60/2,"B",IF(R19&gt;=50/2,"C","D")))</f>
        <v>B</v>
      </c>
      <c r="AA19" s="46" t="str">
        <f>IF(S19&gt;=8*75,"A",IF(S19&gt;=8*60,"B",IF(S19&gt;=8*50,"C","D")))</f>
        <v>B</v>
      </c>
    </row>
    <row r="20" spans="1:27">
      <c r="A20" s="6">
        <v>18</v>
      </c>
      <c r="B20" s="1" t="s">
        <v>68</v>
      </c>
      <c r="C20" s="19">
        <v>34096</v>
      </c>
      <c r="D20" s="16" t="s">
        <v>155</v>
      </c>
      <c r="E20" s="81">
        <v>198</v>
      </c>
      <c r="F20" s="9">
        <v>334</v>
      </c>
      <c r="G20" s="82">
        <v>16.18</v>
      </c>
      <c r="H20" s="9">
        <v>282</v>
      </c>
      <c r="I20" s="82">
        <v>10.59</v>
      </c>
      <c r="J20" s="9">
        <v>1</v>
      </c>
      <c r="K20" s="26">
        <v>62</v>
      </c>
      <c r="L20" s="41">
        <f>MAX(0,(E20-176)*3.6*2)</f>
        <v>158.4</v>
      </c>
      <c r="M20" s="32">
        <f>MAX(0,(F20-295)*2.3*2)</f>
        <v>179.39999999999998</v>
      </c>
      <c r="N20" s="32">
        <f>MAX(0,(G20-13.3)*6.8)</f>
        <v>19.583999999999993</v>
      </c>
      <c r="O20" s="32">
        <f>MAX(0,(H20-226)*1.6)</f>
        <v>89.600000000000009</v>
      </c>
      <c r="P20" s="32">
        <f>MAX(0,(11.4-I20)*54.7)</f>
        <v>44.307000000000031</v>
      </c>
      <c r="Q20" s="32">
        <f>J20*6*0.5</f>
        <v>3</v>
      </c>
      <c r="R20" s="33">
        <f>MAX(0,(K20-38)*2.1*0.5)</f>
        <v>25.200000000000003</v>
      </c>
      <c r="S20" s="42">
        <f>SUM(L20:R20)</f>
        <v>519.49099999999999</v>
      </c>
      <c r="T20" s="41" t="str">
        <f>IF(L20&gt;=2*75,"A",IF(L20&gt;=2*60,"B",IF(L20&gt;=2*50,"C","D")))</f>
        <v>A</v>
      </c>
      <c r="U20" s="32" t="str">
        <f>IF(M20&gt;=2*75,"A",IF(M20&gt;=2*60,"B",IF(M20&gt;=2*50,"C","D")))</f>
        <v>A</v>
      </c>
      <c r="V20" s="32" t="str">
        <f>IF(N20&gt;=75,"A",IF(N20&gt;=60,"B",IF(N20&gt;=50,"C","D")))</f>
        <v>D</v>
      </c>
      <c r="W20" s="32" t="str">
        <f>IF(O20&gt;=75,"A",IF(O20&gt;=60,"B",IF(O20&gt;=50,"C","D")))</f>
        <v>A</v>
      </c>
      <c r="X20" s="32" t="str">
        <f>IF(P20&gt;=75,"A",IF(P20&gt;=60,"B",IF(P20&gt;=50,"C","D")))</f>
        <v>D</v>
      </c>
      <c r="Y20" s="32" t="str">
        <f>IF(Q20&gt;=75/2,"A",IF(Q20&gt;=60/2,"B",IF(Q20&gt;=50/2,"C","D")))</f>
        <v>D</v>
      </c>
      <c r="Z20" s="33" t="str">
        <f>IF(R20&gt;=75/2,"A",IF(R20&gt;=60/2,"B",IF(R20&gt;=50/2,"C","D")))</f>
        <v>C</v>
      </c>
      <c r="AA20" s="46" t="str">
        <f>IF(S20&gt;=8*75,"A",IF(S20&gt;=8*60,"B",IF(S20&gt;=8*50,"C","D")))</f>
        <v>B</v>
      </c>
    </row>
    <row r="21" spans="1:27">
      <c r="A21" s="6">
        <v>19</v>
      </c>
      <c r="B21" s="1" t="s">
        <v>107</v>
      </c>
      <c r="C21" s="19"/>
      <c r="D21" s="16" t="s">
        <v>103</v>
      </c>
      <c r="E21" s="81">
        <v>192</v>
      </c>
      <c r="F21" s="9">
        <v>334</v>
      </c>
      <c r="G21" s="82">
        <v>18</v>
      </c>
      <c r="H21" s="9">
        <v>270</v>
      </c>
      <c r="I21" s="82">
        <v>9.9499999999999993</v>
      </c>
      <c r="J21" s="9">
        <v>8</v>
      </c>
      <c r="K21" s="26">
        <v>55</v>
      </c>
      <c r="L21" s="41">
        <f>MAX(0,(E21-176)*3.6*2)</f>
        <v>115.2</v>
      </c>
      <c r="M21" s="32">
        <f>MAX(0,(F21-295)*2.3*2)</f>
        <v>179.39999999999998</v>
      </c>
      <c r="N21" s="32">
        <f>MAX(0,(G21-13.3)*6.8)</f>
        <v>31.959999999999994</v>
      </c>
      <c r="O21" s="32">
        <f>MAX(0,(H21-226)*1.6)</f>
        <v>70.400000000000006</v>
      </c>
      <c r="P21" s="32">
        <f>MAX(0,(11.4-I21)*54.7)</f>
        <v>79.315000000000069</v>
      </c>
      <c r="Q21" s="32">
        <f>J21*6*0.5</f>
        <v>24</v>
      </c>
      <c r="R21" s="33">
        <f>MAX(0,(K21-38)*2.1*0.5)</f>
        <v>17.850000000000001</v>
      </c>
      <c r="S21" s="42">
        <f>SUM(L21:R21)</f>
        <v>518.125</v>
      </c>
      <c r="T21" s="41" t="str">
        <f>IF(L21&gt;=2*75,"A",IF(L21&gt;=2*60,"B",IF(L21&gt;=2*50,"C","D")))</f>
        <v>C</v>
      </c>
      <c r="U21" s="32" t="str">
        <f>IF(M21&gt;=2*75,"A",IF(M21&gt;=2*60,"B",IF(M21&gt;=2*50,"C","D")))</f>
        <v>A</v>
      </c>
      <c r="V21" s="32" t="str">
        <f>IF(N21&gt;=75,"A",IF(N21&gt;=60,"B",IF(N21&gt;=50,"C","D")))</f>
        <v>D</v>
      </c>
      <c r="W21" s="32" t="str">
        <f>IF(O21&gt;=75,"A",IF(O21&gt;=60,"B",IF(O21&gt;=50,"C","D")))</f>
        <v>B</v>
      </c>
      <c r="X21" s="32" t="str">
        <f>IF(P21&gt;=75,"A",IF(P21&gt;=60,"B",IF(P21&gt;=50,"C","D")))</f>
        <v>A</v>
      </c>
      <c r="Y21" s="32" t="str">
        <f>IF(Q21&gt;=75/2,"A",IF(Q21&gt;=60/2,"B",IF(Q21&gt;=50/2,"C","D")))</f>
        <v>D</v>
      </c>
      <c r="Z21" s="33" t="str">
        <f>IF(R21&gt;=75/2,"A",IF(R21&gt;=60/2,"B",IF(R21&gt;=50/2,"C","D")))</f>
        <v>D</v>
      </c>
      <c r="AA21" s="46" t="str">
        <f>IF(S21&gt;=8*75,"A",IF(S21&gt;=8*60,"B",IF(S21&gt;=8*50,"C","D")))</f>
        <v>B</v>
      </c>
    </row>
    <row r="22" spans="1:27">
      <c r="A22" s="6">
        <v>20</v>
      </c>
      <c r="B22" s="1" t="s">
        <v>97</v>
      </c>
      <c r="C22" s="19">
        <v>34852</v>
      </c>
      <c r="D22" s="16" t="s">
        <v>154</v>
      </c>
      <c r="E22" s="81">
        <v>202</v>
      </c>
      <c r="F22" s="9">
        <v>336</v>
      </c>
      <c r="G22" s="82">
        <v>20.2</v>
      </c>
      <c r="H22" s="9">
        <v>259</v>
      </c>
      <c r="I22" s="82">
        <v>11.03</v>
      </c>
      <c r="J22" s="9">
        <v>0</v>
      </c>
      <c r="K22" s="26">
        <v>57</v>
      </c>
      <c r="L22" s="41">
        <f>MAX(0,(E22-176)*3.6*2)</f>
        <v>187.20000000000002</v>
      </c>
      <c r="M22" s="32">
        <f>MAX(0,(F22-295)*2.3*2)</f>
        <v>188.6</v>
      </c>
      <c r="N22" s="32">
        <f>MAX(0,(G22-13.3)*6.8)</f>
        <v>46.919999999999987</v>
      </c>
      <c r="O22" s="32">
        <f>MAX(0,(H22-226)*1.6)</f>
        <v>52.800000000000004</v>
      </c>
      <c r="P22" s="32">
        <f>MAX(0,(11.4-I22)*54.7)</f>
        <v>20.239000000000054</v>
      </c>
      <c r="Q22" s="32">
        <f>J22*6*0.5</f>
        <v>0</v>
      </c>
      <c r="R22" s="33">
        <f>MAX(0,(K22-38)*2.1*0.5)</f>
        <v>19.95</v>
      </c>
      <c r="S22" s="42">
        <f>SUM(L22:R22)</f>
        <v>515.70900000000006</v>
      </c>
      <c r="T22" s="41" t="str">
        <f>IF(L22&gt;=2*75,"A",IF(L22&gt;=2*60,"B",IF(L22&gt;=2*50,"C","D")))</f>
        <v>A</v>
      </c>
      <c r="U22" s="32" t="str">
        <f>IF(M22&gt;=2*75,"A",IF(M22&gt;=2*60,"B",IF(M22&gt;=2*50,"C","D")))</f>
        <v>A</v>
      </c>
      <c r="V22" s="32" t="str">
        <f>IF(N22&gt;=75,"A",IF(N22&gt;=60,"B",IF(N22&gt;=50,"C","D")))</f>
        <v>D</v>
      </c>
      <c r="W22" s="32" t="str">
        <f>IF(O22&gt;=75,"A",IF(O22&gt;=60,"B",IF(O22&gt;=50,"C","D")))</f>
        <v>C</v>
      </c>
      <c r="X22" s="32" t="str">
        <f>IF(P22&gt;=75,"A",IF(P22&gt;=60,"B",IF(P22&gt;=50,"C","D")))</f>
        <v>D</v>
      </c>
      <c r="Y22" s="32" t="str">
        <f>IF(Q22&gt;=75/2,"A",IF(Q22&gt;=60/2,"B",IF(Q22&gt;=50/2,"C","D")))</f>
        <v>D</v>
      </c>
      <c r="Z22" s="33" t="str">
        <f>IF(R22&gt;=75/2,"A",IF(R22&gt;=60/2,"B",IF(R22&gt;=50/2,"C","D")))</f>
        <v>D</v>
      </c>
      <c r="AA22" s="46" t="str">
        <f>IF(S22&gt;=8*75,"A",IF(S22&gt;=8*60,"B",IF(S22&gt;=8*50,"C","D")))</f>
        <v>B</v>
      </c>
    </row>
    <row r="23" spans="1:27">
      <c r="A23" s="6">
        <v>21</v>
      </c>
      <c r="B23" s="1" t="s">
        <v>32</v>
      </c>
      <c r="C23" s="19">
        <v>34742</v>
      </c>
      <c r="D23" s="16" t="s">
        <v>31</v>
      </c>
      <c r="E23" s="81">
        <v>190</v>
      </c>
      <c r="F23" s="9">
        <v>328</v>
      </c>
      <c r="G23" s="82">
        <v>19.670000000000002</v>
      </c>
      <c r="H23" s="9">
        <v>269</v>
      </c>
      <c r="I23" s="82">
        <v>10.32</v>
      </c>
      <c r="J23" s="9">
        <v>19</v>
      </c>
      <c r="K23" s="26">
        <v>70</v>
      </c>
      <c r="L23" s="41">
        <f>MAX(0,(E23-176)*3.6*2)</f>
        <v>100.8</v>
      </c>
      <c r="M23" s="32">
        <f>MAX(0,(F23-295)*2.3*2)</f>
        <v>151.79999999999998</v>
      </c>
      <c r="N23" s="32">
        <f>MAX(0,(G23-13.3)*6.8)</f>
        <v>43.316000000000003</v>
      </c>
      <c r="O23" s="32">
        <f>MAX(0,(H23-226)*1.6)</f>
        <v>68.8</v>
      </c>
      <c r="P23" s="32">
        <f>MAX(0,(11.4-I23)*54.7)</f>
        <v>59.076000000000008</v>
      </c>
      <c r="Q23" s="32">
        <f>J23*6*0.5</f>
        <v>57</v>
      </c>
      <c r="R23" s="33">
        <f>MAX(0,(K23-38)*2.1*0.5)</f>
        <v>33.6</v>
      </c>
      <c r="S23" s="42">
        <f>SUM(L23:R23)</f>
        <v>514.39199999999994</v>
      </c>
      <c r="T23" s="41" t="str">
        <f>IF(L23&gt;=2*75,"A",IF(L23&gt;=2*60,"B",IF(L23&gt;=2*50,"C","D")))</f>
        <v>C</v>
      </c>
      <c r="U23" s="32" t="str">
        <f>IF(M23&gt;=2*75,"A",IF(M23&gt;=2*60,"B",IF(M23&gt;=2*50,"C","D")))</f>
        <v>A</v>
      </c>
      <c r="V23" s="32" t="str">
        <f>IF(N23&gt;=75,"A",IF(N23&gt;=60,"B",IF(N23&gt;=50,"C","D")))</f>
        <v>D</v>
      </c>
      <c r="W23" s="32" t="str">
        <f>IF(O23&gt;=75,"A",IF(O23&gt;=60,"B",IF(O23&gt;=50,"C","D")))</f>
        <v>B</v>
      </c>
      <c r="X23" s="32" t="str">
        <f>IF(P23&gt;=75,"A",IF(P23&gt;=60,"B",IF(P23&gt;=50,"C","D")))</f>
        <v>C</v>
      </c>
      <c r="Y23" s="32" t="str">
        <f>IF(Q23&gt;=75/2,"A",IF(Q23&gt;=60/2,"B",IF(Q23&gt;=50/2,"C","D")))</f>
        <v>A</v>
      </c>
      <c r="Z23" s="33" t="str">
        <f>IF(R23&gt;=75/2,"A",IF(R23&gt;=60/2,"B",IF(R23&gt;=50/2,"C","D")))</f>
        <v>B</v>
      </c>
      <c r="AA23" s="46" t="str">
        <f>IF(S23&gt;=8*75,"A",IF(S23&gt;=8*60,"B",IF(S23&gt;=8*50,"C","D")))</f>
        <v>B</v>
      </c>
    </row>
    <row r="24" spans="1:27">
      <c r="A24" s="6">
        <v>22</v>
      </c>
      <c r="B24" s="1" t="s">
        <v>74</v>
      </c>
      <c r="C24" s="19">
        <v>34435</v>
      </c>
      <c r="D24" s="16" t="s">
        <v>155</v>
      </c>
      <c r="E24" s="81">
        <v>203</v>
      </c>
      <c r="F24" s="9">
        <v>334</v>
      </c>
      <c r="G24" s="82">
        <v>16.28</v>
      </c>
      <c r="H24" s="9">
        <v>252</v>
      </c>
      <c r="I24" s="82">
        <v>10.54</v>
      </c>
      <c r="J24" s="9">
        <v>3</v>
      </c>
      <c r="K24" s="26">
        <v>57</v>
      </c>
      <c r="L24" s="41">
        <f>MAX(0,(E24-176)*3.6*2)</f>
        <v>194.4</v>
      </c>
      <c r="M24" s="32">
        <f>MAX(0,(F24-295)*2.3*2)</f>
        <v>179.39999999999998</v>
      </c>
      <c r="N24" s="32">
        <f>MAX(0,(G24-13.3)*6.8)</f>
        <v>20.264000000000003</v>
      </c>
      <c r="O24" s="32">
        <f>MAX(0,(H24-226)*1.6)</f>
        <v>41.6</v>
      </c>
      <c r="P24" s="32">
        <f>MAX(0,(11.4-I24)*54.7)</f>
        <v>47.042000000000066</v>
      </c>
      <c r="Q24" s="32">
        <f>J24*6*0.5</f>
        <v>9</v>
      </c>
      <c r="R24" s="33">
        <f>MAX(0,(K24-38)*2.1*0.5)</f>
        <v>19.95</v>
      </c>
      <c r="S24" s="42">
        <f>SUM(L24:R24)</f>
        <v>511.65600000000006</v>
      </c>
      <c r="T24" s="41" t="str">
        <f>IF(L24&gt;=2*75,"A",IF(L24&gt;=2*60,"B",IF(L24&gt;=2*50,"C","D")))</f>
        <v>A</v>
      </c>
      <c r="U24" s="32" t="str">
        <f>IF(M24&gt;=2*75,"A",IF(M24&gt;=2*60,"B",IF(M24&gt;=2*50,"C","D")))</f>
        <v>A</v>
      </c>
      <c r="V24" s="32" t="str">
        <f>IF(N24&gt;=75,"A",IF(N24&gt;=60,"B",IF(N24&gt;=50,"C","D")))</f>
        <v>D</v>
      </c>
      <c r="W24" s="32" t="str">
        <f>IF(O24&gt;=75,"A",IF(O24&gt;=60,"B",IF(O24&gt;=50,"C","D")))</f>
        <v>D</v>
      </c>
      <c r="X24" s="32" t="str">
        <f>IF(P24&gt;=75,"A",IF(P24&gt;=60,"B",IF(P24&gt;=50,"C","D")))</f>
        <v>D</v>
      </c>
      <c r="Y24" s="32" t="str">
        <f>IF(Q24&gt;=75/2,"A",IF(Q24&gt;=60/2,"B",IF(Q24&gt;=50/2,"C","D")))</f>
        <v>D</v>
      </c>
      <c r="Z24" s="33" t="str">
        <f>IF(R24&gt;=75/2,"A",IF(R24&gt;=60/2,"B",IF(R24&gt;=50/2,"C","D")))</f>
        <v>D</v>
      </c>
      <c r="AA24" s="46" t="str">
        <f>IF(S24&gt;=8*75,"A",IF(S24&gt;=8*60,"B",IF(S24&gt;=8*50,"C","D")))</f>
        <v>B</v>
      </c>
    </row>
    <row r="25" spans="1:27">
      <c r="A25" s="6">
        <v>23</v>
      </c>
      <c r="B25" s="1" t="s">
        <v>70</v>
      </c>
      <c r="C25" s="19">
        <v>34195</v>
      </c>
      <c r="D25" s="16" t="s">
        <v>155</v>
      </c>
      <c r="E25" s="81">
        <v>197</v>
      </c>
      <c r="F25" s="9">
        <v>326</v>
      </c>
      <c r="G25" s="82">
        <v>19.16</v>
      </c>
      <c r="H25" s="9">
        <v>267</v>
      </c>
      <c r="I25" s="82">
        <v>9.8699999999999992</v>
      </c>
      <c r="J25" s="9">
        <v>6</v>
      </c>
      <c r="K25" s="26">
        <v>47</v>
      </c>
      <c r="L25" s="41">
        <f>MAX(0,(E25-176)*3.6*2)</f>
        <v>151.20000000000002</v>
      </c>
      <c r="M25" s="32">
        <f>MAX(0,(F25-295)*2.3*2)</f>
        <v>142.6</v>
      </c>
      <c r="N25" s="32">
        <f>MAX(0,(G25-13.3)*6.8)</f>
        <v>39.847999999999992</v>
      </c>
      <c r="O25" s="32">
        <f>MAX(0,(H25-226)*1.6)</f>
        <v>65.600000000000009</v>
      </c>
      <c r="P25" s="32">
        <f>MAX(0,(11.4-I25)*54.7)</f>
        <v>83.691000000000074</v>
      </c>
      <c r="Q25" s="32">
        <f>J25*6*0.5</f>
        <v>18</v>
      </c>
      <c r="R25" s="33">
        <f>MAX(0,(K25-38)*2.1*0.5)</f>
        <v>9.4500000000000011</v>
      </c>
      <c r="S25" s="42">
        <f>SUM(L25:R25)</f>
        <v>510.38900000000012</v>
      </c>
      <c r="T25" s="41" t="str">
        <f>IF(L25&gt;=2*75,"A",IF(L25&gt;=2*60,"B",IF(L25&gt;=2*50,"C","D")))</f>
        <v>A</v>
      </c>
      <c r="U25" s="32" t="str">
        <f>IF(M25&gt;=2*75,"A",IF(M25&gt;=2*60,"B",IF(M25&gt;=2*50,"C","D")))</f>
        <v>B</v>
      </c>
      <c r="V25" s="32" t="str">
        <f>IF(N25&gt;=75,"A",IF(N25&gt;=60,"B",IF(N25&gt;=50,"C","D")))</f>
        <v>D</v>
      </c>
      <c r="W25" s="32" t="str">
        <f>IF(O25&gt;=75,"A",IF(O25&gt;=60,"B",IF(O25&gt;=50,"C","D")))</f>
        <v>B</v>
      </c>
      <c r="X25" s="32" t="str">
        <f>IF(P25&gt;=75,"A",IF(P25&gt;=60,"B",IF(P25&gt;=50,"C","D")))</f>
        <v>A</v>
      </c>
      <c r="Y25" s="32" t="str">
        <f>IF(Q25&gt;=75/2,"A",IF(Q25&gt;=60/2,"B",IF(Q25&gt;=50/2,"C","D")))</f>
        <v>D</v>
      </c>
      <c r="Z25" s="33" t="str">
        <f>IF(R25&gt;=75/2,"A",IF(R25&gt;=60/2,"B",IF(R25&gt;=50/2,"C","D")))</f>
        <v>D</v>
      </c>
      <c r="AA25" s="46" t="str">
        <f>IF(S25&gt;=8*75,"A",IF(S25&gt;=8*60,"B",IF(S25&gt;=8*50,"C","D")))</f>
        <v>B</v>
      </c>
    </row>
    <row r="26" spans="1:27">
      <c r="A26" s="6">
        <v>24</v>
      </c>
      <c r="B26" s="1" t="s">
        <v>120</v>
      </c>
      <c r="C26" s="19">
        <v>34019</v>
      </c>
      <c r="D26" s="16" t="s">
        <v>116</v>
      </c>
      <c r="E26" s="81">
        <v>194</v>
      </c>
      <c r="F26" s="9">
        <v>326</v>
      </c>
      <c r="G26" s="82">
        <v>20.66</v>
      </c>
      <c r="H26" s="9">
        <v>263</v>
      </c>
      <c r="I26" s="82">
        <v>10.14</v>
      </c>
      <c r="J26" s="9">
        <v>6</v>
      </c>
      <c r="K26" s="26">
        <v>72</v>
      </c>
      <c r="L26" s="41">
        <f>MAX(0,(E26-176)*3.6*2)</f>
        <v>129.6</v>
      </c>
      <c r="M26" s="32">
        <f>MAX(0,(F26-295)*2.3*2)</f>
        <v>142.6</v>
      </c>
      <c r="N26" s="32">
        <f>MAX(0,(G26-13.3)*6.8)</f>
        <v>50.047999999999995</v>
      </c>
      <c r="O26" s="32">
        <f>MAX(0,(H26-226)*1.6)</f>
        <v>59.2</v>
      </c>
      <c r="P26" s="32">
        <f>MAX(0,(11.4-I26)*54.7)</f>
        <v>68.921999999999997</v>
      </c>
      <c r="Q26" s="32">
        <f>J26*6*0.5</f>
        <v>18</v>
      </c>
      <c r="R26" s="33">
        <f>MAX(0,(K26-38)*2.1*0.5)</f>
        <v>35.700000000000003</v>
      </c>
      <c r="S26" s="42">
        <f>SUM(L26:R26)</f>
        <v>504.07</v>
      </c>
      <c r="T26" s="41" t="str">
        <f>IF(L26&gt;=2*75,"A",IF(L26&gt;=2*60,"B",IF(L26&gt;=2*50,"C","D")))</f>
        <v>B</v>
      </c>
      <c r="U26" s="32" t="str">
        <f>IF(M26&gt;=2*75,"A",IF(M26&gt;=2*60,"B",IF(M26&gt;=2*50,"C","D")))</f>
        <v>B</v>
      </c>
      <c r="V26" s="32" t="str">
        <f>IF(N26&gt;=75,"A",IF(N26&gt;=60,"B",IF(N26&gt;=50,"C","D")))</f>
        <v>C</v>
      </c>
      <c r="W26" s="32" t="str">
        <f>IF(O26&gt;=75,"A",IF(O26&gt;=60,"B",IF(O26&gt;=50,"C","D")))</f>
        <v>C</v>
      </c>
      <c r="X26" s="32" t="str">
        <f>IF(P26&gt;=75,"A",IF(P26&gt;=60,"B",IF(P26&gt;=50,"C","D")))</f>
        <v>B</v>
      </c>
      <c r="Y26" s="32" t="str">
        <f>IF(Q26&gt;=75/2,"A",IF(Q26&gt;=60/2,"B",IF(Q26&gt;=50/2,"C","D")))</f>
        <v>D</v>
      </c>
      <c r="Z26" s="33" t="str">
        <f>IF(R26&gt;=75/2,"A",IF(R26&gt;=60/2,"B",IF(R26&gt;=50/2,"C","D")))</f>
        <v>B</v>
      </c>
      <c r="AA26" s="46" t="str">
        <f>IF(S26&gt;=8*75,"A",IF(S26&gt;=8*60,"B",IF(S26&gt;=8*50,"C","D")))</f>
        <v>B</v>
      </c>
    </row>
    <row r="27" spans="1:27">
      <c r="A27" s="6">
        <v>25</v>
      </c>
      <c r="B27" s="1" t="s">
        <v>60</v>
      </c>
      <c r="C27" s="19">
        <v>34096</v>
      </c>
      <c r="D27" s="16" t="s">
        <v>54</v>
      </c>
      <c r="E27" s="81">
        <v>185</v>
      </c>
      <c r="F27" s="9">
        <v>332</v>
      </c>
      <c r="G27" s="82">
        <v>19.97</v>
      </c>
      <c r="H27" s="9">
        <v>285</v>
      </c>
      <c r="I27" s="82">
        <v>10.64</v>
      </c>
      <c r="J27" s="9">
        <v>18</v>
      </c>
      <c r="K27" s="26">
        <v>67</v>
      </c>
      <c r="L27" s="41">
        <f>MAX(0,(E27-176)*3.6*2)</f>
        <v>64.8</v>
      </c>
      <c r="M27" s="32">
        <f>MAX(0,(F27-295)*2.3*2)</f>
        <v>170.2</v>
      </c>
      <c r="N27" s="32">
        <f>MAX(0,(G27-13.3)*6.8)</f>
        <v>45.355999999999987</v>
      </c>
      <c r="O27" s="32">
        <f>MAX(0,(H27-226)*1.6)</f>
        <v>94.4</v>
      </c>
      <c r="P27" s="32">
        <f>MAX(0,(11.4-I27)*54.7)</f>
        <v>41.571999999999989</v>
      </c>
      <c r="Q27" s="32">
        <f>J27*6*0.5</f>
        <v>54</v>
      </c>
      <c r="R27" s="33">
        <f>MAX(0,(K27-38)*2.1*0.5)</f>
        <v>30.450000000000003</v>
      </c>
      <c r="S27" s="42">
        <f>SUM(L27:R27)</f>
        <v>500.77799999999996</v>
      </c>
      <c r="T27" s="41" t="str">
        <f>IF(L27&gt;=2*75,"A",IF(L27&gt;=2*60,"B",IF(L27&gt;=2*50,"C","D")))</f>
        <v>D</v>
      </c>
      <c r="U27" s="32" t="str">
        <f>IF(M27&gt;=2*75,"A",IF(M27&gt;=2*60,"B",IF(M27&gt;=2*50,"C","D")))</f>
        <v>A</v>
      </c>
      <c r="V27" s="32" t="str">
        <f>IF(N27&gt;=75,"A",IF(N27&gt;=60,"B",IF(N27&gt;=50,"C","D")))</f>
        <v>D</v>
      </c>
      <c r="W27" s="32" t="str">
        <f>IF(O27&gt;=75,"A",IF(O27&gt;=60,"B",IF(O27&gt;=50,"C","D")))</f>
        <v>A</v>
      </c>
      <c r="X27" s="32" t="str">
        <f>IF(P27&gt;=75,"A",IF(P27&gt;=60,"B",IF(P27&gt;=50,"C","D")))</f>
        <v>D</v>
      </c>
      <c r="Y27" s="32" t="str">
        <f>IF(Q27&gt;=75/2,"A",IF(Q27&gt;=60/2,"B",IF(Q27&gt;=50/2,"C","D")))</f>
        <v>A</v>
      </c>
      <c r="Z27" s="33" t="str">
        <f>IF(R27&gt;=75/2,"A",IF(R27&gt;=60/2,"B",IF(R27&gt;=50/2,"C","D")))</f>
        <v>B</v>
      </c>
      <c r="AA27" s="46" t="str">
        <f>IF(S27&gt;=8*75,"A",IF(S27&gt;=8*60,"B",IF(S27&gt;=8*50,"C","D")))</f>
        <v>B</v>
      </c>
    </row>
    <row r="28" spans="1:27">
      <c r="A28" s="6">
        <v>26</v>
      </c>
      <c r="B28" s="1" t="s">
        <v>72</v>
      </c>
      <c r="C28" s="19">
        <v>34850</v>
      </c>
      <c r="D28" s="16" t="s">
        <v>155</v>
      </c>
      <c r="E28" s="81">
        <v>194</v>
      </c>
      <c r="F28" s="9">
        <v>322</v>
      </c>
      <c r="G28" s="82">
        <v>20.41</v>
      </c>
      <c r="H28" s="9">
        <v>268</v>
      </c>
      <c r="I28" s="82">
        <v>10.119999999999999</v>
      </c>
      <c r="J28" s="9">
        <v>6</v>
      </c>
      <c r="K28" s="26">
        <v>77</v>
      </c>
      <c r="L28" s="41">
        <f>MAX(0,(E28-176)*3.6*2)</f>
        <v>129.6</v>
      </c>
      <c r="M28" s="32">
        <f>MAX(0,(F28-295)*2.3*2)</f>
        <v>124.19999999999999</v>
      </c>
      <c r="N28" s="32">
        <f>MAX(0,(G28-13.3)*6.8)</f>
        <v>48.347999999999992</v>
      </c>
      <c r="O28" s="32">
        <f>MAX(0,(H28-226)*1.6)</f>
        <v>67.2</v>
      </c>
      <c r="P28" s="32">
        <f>MAX(0,(11.4-I28)*54.7)</f>
        <v>70.016000000000062</v>
      </c>
      <c r="Q28" s="32">
        <f>J28*6*0.5</f>
        <v>18</v>
      </c>
      <c r="R28" s="33">
        <f>MAX(0,(K28-38)*2.1*0.5)</f>
        <v>40.950000000000003</v>
      </c>
      <c r="S28" s="42">
        <f>SUM(L28:R28)</f>
        <v>498.31400000000002</v>
      </c>
      <c r="T28" s="41" t="str">
        <f>IF(L28&gt;=2*75,"A",IF(L28&gt;=2*60,"B",IF(L28&gt;=2*50,"C","D")))</f>
        <v>B</v>
      </c>
      <c r="U28" s="32" t="str">
        <f>IF(M28&gt;=2*75,"A",IF(M28&gt;=2*60,"B",IF(M28&gt;=2*50,"C","D")))</f>
        <v>B</v>
      </c>
      <c r="V28" s="32" t="str">
        <f>IF(N28&gt;=75,"A",IF(N28&gt;=60,"B",IF(N28&gt;=50,"C","D")))</f>
        <v>D</v>
      </c>
      <c r="W28" s="32" t="str">
        <f>IF(O28&gt;=75,"A",IF(O28&gt;=60,"B",IF(O28&gt;=50,"C","D")))</f>
        <v>B</v>
      </c>
      <c r="X28" s="32" t="str">
        <f>IF(P28&gt;=75,"A",IF(P28&gt;=60,"B",IF(P28&gt;=50,"C","D")))</f>
        <v>B</v>
      </c>
      <c r="Y28" s="32" t="str">
        <f>IF(Q28&gt;=75/2,"A",IF(Q28&gt;=60/2,"B",IF(Q28&gt;=50/2,"C","D")))</f>
        <v>D</v>
      </c>
      <c r="Z28" s="33" t="str">
        <f>IF(R28&gt;=75/2,"A",IF(R28&gt;=60/2,"B",IF(R28&gt;=50/2,"C","D")))</f>
        <v>A</v>
      </c>
      <c r="AA28" s="46" t="str">
        <f>IF(S28&gt;=8*75,"A",IF(S28&gt;=8*60,"B",IF(S28&gt;=8*50,"C","D")))</f>
        <v>B</v>
      </c>
    </row>
    <row r="29" spans="1:27">
      <c r="A29" s="6">
        <v>27</v>
      </c>
      <c r="B29" s="1" t="s">
        <v>6</v>
      </c>
      <c r="C29" s="19">
        <v>34432</v>
      </c>
      <c r="D29" s="16" t="s">
        <v>5</v>
      </c>
      <c r="E29" s="81">
        <v>190</v>
      </c>
      <c r="F29" s="9">
        <v>326</v>
      </c>
      <c r="G29" s="82">
        <v>18.100000000000001</v>
      </c>
      <c r="H29" s="9">
        <v>280</v>
      </c>
      <c r="I29" s="82">
        <v>9.99</v>
      </c>
      <c r="J29" s="9">
        <v>11</v>
      </c>
      <c r="K29" s="26">
        <v>62</v>
      </c>
      <c r="L29" s="41">
        <f>MAX(0,(E29-176)*3.6*2)</f>
        <v>100.8</v>
      </c>
      <c r="M29" s="32">
        <f>MAX(0,(F29-295)*2.3*2)</f>
        <v>142.6</v>
      </c>
      <c r="N29" s="32">
        <f>MAX(0,(G29-13.3)*6.8)</f>
        <v>32.64</v>
      </c>
      <c r="O29" s="32">
        <f>MAX(0,(H29-226)*1.6)</f>
        <v>86.4</v>
      </c>
      <c r="P29" s="32">
        <f>MAX(0,(11.4-I29)*54.7)</f>
        <v>77.12700000000001</v>
      </c>
      <c r="Q29" s="32">
        <f>J29*6*0.5</f>
        <v>33</v>
      </c>
      <c r="R29" s="33">
        <f>MAX(0,(K29-38)*2.1*0.5)</f>
        <v>25.200000000000003</v>
      </c>
      <c r="S29" s="42">
        <f>SUM(L29:R29)</f>
        <v>497.76699999999994</v>
      </c>
      <c r="T29" s="41" t="str">
        <f>IF(L29&gt;=2*75,"A",IF(L29&gt;=2*60,"B",IF(L29&gt;=2*50,"C","D")))</f>
        <v>C</v>
      </c>
      <c r="U29" s="32" t="str">
        <f>IF(M29&gt;=2*75,"A",IF(M29&gt;=2*60,"B",IF(M29&gt;=2*50,"C","D")))</f>
        <v>B</v>
      </c>
      <c r="V29" s="32" t="str">
        <f>IF(N29&gt;=75,"A",IF(N29&gt;=60,"B",IF(N29&gt;=50,"C","D")))</f>
        <v>D</v>
      </c>
      <c r="W29" s="32" t="str">
        <f>IF(O29&gt;=75,"A",IF(O29&gt;=60,"B",IF(O29&gt;=50,"C","D")))</f>
        <v>A</v>
      </c>
      <c r="X29" s="32" t="str">
        <f>IF(P29&gt;=75,"A",IF(P29&gt;=60,"B",IF(P29&gt;=50,"C","D")))</f>
        <v>A</v>
      </c>
      <c r="Y29" s="32" t="str">
        <f>IF(Q29&gt;=75/2,"A",IF(Q29&gt;=60/2,"B",IF(Q29&gt;=50/2,"C","D")))</f>
        <v>B</v>
      </c>
      <c r="Z29" s="33" t="str">
        <f>IF(R29&gt;=75/2,"A",IF(R29&gt;=60/2,"B",IF(R29&gt;=50/2,"C","D")))</f>
        <v>C</v>
      </c>
      <c r="AA29" s="46" t="str">
        <f>IF(S29&gt;=8*75,"A",IF(S29&gt;=8*60,"B",IF(S29&gt;=8*50,"C","D")))</f>
        <v>B</v>
      </c>
    </row>
    <row r="30" spans="1:27">
      <c r="A30" s="6">
        <v>28</v>
      </c>
      <c r="B30" s="1" t="s">
        <v>93</v>
      </c>
      <c r="C30" s="19">
        <v>34087</v>
      </c>
      <c r="D30" s="16" t="s">
        <v>154</v>
      </c>
      <c r="E30" s="81">
        <v>198</v>
      </c>
      <c r="F30" s="9">
        <v>326</v>
      </c>
      <c r="G30" s="82">
        <v>20.309999999999999</v>
      </c>
      <c r="H30" s="9">
        <v>262</v>
      </c>
      <c r="I30" s="82">
        <v>10.63</v>
      </c>
      <c r="J30" s="9">
        <v>3</v>
      </c>
      <c r="K30" s="26">
        <v>72</v>
      </c>
      <c r="L30" s="41">
        <f>MAX(0,(E30-176)*3.6*2)</f>
        <v>158.4</v>
      </c>
      <c r="M30" s="32">
        <f>MAX(0,(F30-295)*2.3*2)</f>
        <v>142.6</v>
      </c>
      <c r="N30" s="32">
        <f>MAX(0,(G30-13.3)*6.8)</f>
        <v>47.667999999999985</v>
      </c>
      <c r="O30" s="32">
        <f>MAX(0,(H30-226)*1.6)</f>
        <v>57.6</v>
      </c>
      <c r="P30" s="32">
        <f>MAX(0,(11.4-I30)*54.7)</f>
        <v>42.118999999999978</v>
      </c>
      <c r="Q30" s="32">
        <f>J30*6*0.5</f>
        <v>9</v>
      </c>
      <c r="R30" s="33">
        <f>MAX(0,(K30-38)*2.1*0.5)</f>
        <v>35.700000000000003</v>
      </c>
      <c r="S30" s="42">
        <f>SUM(L30:R30)</f>
        <v>493.08699999999999</v>
      </c>
      <c r="T30" s="41" t="str">
        <f>IF(L30&gt;=2*75,"A",IF(L30&gt;=2*60,"B",IF(L30&gt;=2*50,"C","D")))</f>
        <v>A</v>
      </c>
      <c r="U30" s="32" t="str">
        <f>IF(M30&gt;=2*75,"A",IF(M30&gt;=2*60,"B",IF(M30&gt;=2*50,"C","D")))</f>
        <v>B</v>
      </c>
      <c r="V30" s="32" t="str">
        <f>IF(N30&gt;=75,"A",IF(N30&gt;=60,"B",IF(N30&gt;=50,"C","D")))</f>
        <v>D</v>
      </c>
      <c r="W30" s="32" t="str">
        <f>IF(O30&gt;=75,"A",IF(O30&gt;=60,"B",IF(O30&gt;=50,"C","D")))</f>
        <v>C</v>
      </c>
      <c r="X30" s="32" t="str">
        <f>IF(P30&gt;=75,"A",IF(P30&gt;=60,"B",IF(P30&gt;=50,"C","D")))</f>
        <v>D</v>
      </c>
      <c r="Y30" s="32" t="str">
        <f>IF(Q30&gt;=75/2,"A",IF(Q30&gt;=60/2,"B",IF(Q30&gt;=50/2,"C","D")))</f>
        <v>D</v>
      </c>
      <c r="Z30" s="33" t="str">
        <f>IF(R30&gt;=75/2,"A",IF(R30&gt;=60/2,"B",IF(R30&gt;=50/2,"C","D")))</f>
        <v>B</v>
      </c>
      <c r="AA30" s="46" t="str">
        <f>IF(S30&gt;=8*75,"A",IF(S30&gt;=8*60,"B",IF(S30&gt;=8*50,"C","D")))</f>
        <v>B</v>
      </c>
    </row>
    <row r="31" spans="1:27">
      <c r="A31" s="6">
        <v>29</v>
      </c>
      <c r="B31" s="1" t="s">
        <v>22</v>
      </c>
      <c r="C31" s="19">
        <v>34414</v>
      </c>
      <c r="D31" s="16" t="s">
        <v>18</v>
      </c>
      <c r="E31" s="81">
        <v>194</v>
      </c>
      <c r="F31" s="9">
        <v>318</v>
      </c>
      <c r="G31" s="82">
        <v>22.95</v>
      </c>
      <c r="H31" s="9">
        <v>261</v>
      </c>
      <c r="I31" s="82">
        <v>10.38</v>
      </c>
      <c r="J31" s="9">
        <v>14</v>
      </c>
      <c r="K31" s="26">
        <v>72</v>
      </c>
      <c r="L31" s="41">
        <f>MAX(0,(E31-176)*3.6*2)</f>
        <v>129.6</v>
      </c>
      <c r="M31" s="32">
        <f>MAX(0,(F31-295)*2.3*2)</f>
        <v>105.8</v>
      </c>
      <c r="N31" s="32">
        <f>MAX(0,(G31-13.3)*6.8)</f>
        <v>65.61999999999999</v>
      </c>
      <c r="O31" s="32">
        <f>MAX(0,(H31-226)*1.6)</f>
        <v>56</v>
      </c>
      <c r="P31" s="32">
        <f>MAX(0,(11.4-I31)*54.7)</f>
        <v>55.793999999999983</v>
      </c>
      <c r="Q31" s="32">
        <f>J31*6*0.5</f>
        <v>42</v>
      </c>
      <c r="R31" s="33">
        <f>MAX(0,(K31-38)*2.1*0.5)</f>
        <v>35.700000000000003</v>
      </c>
      <c r="S31" s="42">
        <f>SUM(L31:R31)</f>
        <v>490.51399999999995</v>
      </c>
      <c r="T31" s="41" t="str">
        <f>IF(L31&gt;=2*75,"A",IF(L31&gt;=2*60,"B",IF(L31&gt;=2*50,"C","D")))</f>
        <v>B</v>
      </c>
      <c r="U31" s="32" t="str">
        <f>IF(M31&gt;=2*75,"A",IF(M31&gt;=2*60,"B",IF(M31&gt;=2*50,"C","D")))</f>
        <v>C</v>
      </c>
      <c r="V31" s="32" t="str">
        <f>IF(N31&gt;=75,"A",IF(N31&gt;=60,"B",IF(N31&gt;=50,"C","D")))</f>
        <v>B</v>
      </c>
      <c r="W31" s="32" t="str">
        <f>IF(O31&gt;=75,"A",IF(O31&gt;=60,"B",IF(O31&gt;=50,"C","D")))</f>
        <v>C</v>
      </c>
      <c r="X31" s="32" t="str">
        <f>IF(P31&gt;=75,"A",IF(P31&gt;=60,"B",IF(P31&gt;=50,"C","D")))</f>
        <v>C</v>
      </c>
      <c r="Y31" s="32" t="str">
        <f>IF(Q31&gt;=75/2,"A",IF(Q31&gt;=60/2,"B",IF(Q31&gt;=50/2,"C","D")))</f>
        <v>A</v>
      </c>
      <c r="Z31" s="33" t="str">
        <f>IF(R31&gt;=75/2,"A",IF(R31&gt;=60/2,"B",IF(R31&gt;=50/2,"C","D")))</f>
        <v>B</v>
      </c>
      <c r="AA31" s="46" t="str">
        <f>IF(S31&gt;=8*75,"A",IF(S31&gt;=8*60,"B",IF(S31&gt;=8*50,"C","D")))</f>
        <v>B</v>
      </c>
    </row>
    <row r="32" spans="1:27">
      <c r="A32" s="6">
        <v>30</v>
      </c>
      <c r="B32" s="1" t="s">
        <v>122</v>
      </c>
      <c r="C32" s="19">
        <v>34438</v>
      </c>
      <c r="D32" s="16" t="s">
        <v>116</v>
      </c>
      <c r="E32" s="81">
        <v>192</v>
      </c>
      <c r="F32" s="9">
        <v>322</v>
      </c>
      <c r="G32" s="82">
        <v>18.14</v>
      </c>
      <c r="H32" s="9">
        <v>266</v>
      </c>
      <c r="I32" s="82">
        <v>9.6300000000000008</v>
      </c>
      <c r="J32" s="9">
        <v>10</v>
      </c>
      <c r="K32" s="26">
        <v>62</v>
      </c>
      <c r="L32" s="41">
        <f>MAX(0,(E32-176)*3.6*2)</f>
        <v>115.2</v>
      </c>
      <c r="M32" s="32">
        <f>MAX(0,(F32-295)*2.3*2)</f>
        <v>124.19999999999999</v>
      </c>
      <c r="N32" s="32">
        <f>MAX(0,(G32-13.3)*6.8)</f>
        <v>32.911999999999999</v>
      </c>
      <c r="O32" s="32">
        <f>MAX(0,(H32-226)*1.6)</f>
        <v>64</v>
      </c>
      <c r="P32" s="32">
        <f>MAX(0,(11.4-I32)*54.7)</f>
        <v>96.818999999999988</v>
      </c>
      <c r="Q32" s="32">
        <f>J32*6*0.5</f>
        <v>30</v>
      </c>
      <c r="R32" s="33">
        <f>MAX(0,(K32-38)*2.1*0.5)</f>
        <v>25.200000000000003</v>
      </c>
      <c r="S32" s="42">
        <f>SUM(L32:R32)</f>
        <v>488.33099999999996</v>
      </c>
      <c r="T32" s="41" t="str">
        <f>IF(L32&gt;=2*75,"A",IF(L32&gt;=2*60,"B",IF(L32&gt;=2*50,"C","D")))</f>
        <v>C</v>
      </c>
      <c r="U32" s="32" t="str">
        <f>IF(M32&gt;=2*75,"A",IF(M32&gt;=2*60,"B",IF(M32&gt;=2*50,"C","D")))</f>
        <v>B</v>
      </c>
      <c r="V32" s="32" t="str">
        <f>IF(N32&gt;=75,"A",IF(N32&gt;=60,"B",IF(N32&gt;=50,"C","D")))</f>
        <v>D</v>
      </c>
      <c r="W32" s="32" t="str">
        <f>IF(O32&gt;=75,"A",IF(O32&gt;=60,"B",IF(O32&gt;=50,"C","D")))</f>
        <v>B</v>
      </c>
      <c r="X32" s="32" t="str">
        <f>IF(P32&gt;=75,"A",IF(P32&gt;=60,"B",IF(P32&gt;=50,"C","D")))</f>
        <v>A</v>
      </c>
      <c r="Y32" s="32" t="str">
        <f>IF(Q32&gt;=75/2,"A",IF(Q32&gt;=60/2,"B",IF(Q32&gt;=50/2,"C","D")))</f>
        <v>B</v>
      </c>
      <c r="Z32" s="33" t="str">
        <f>IF(R32&gt;=75/2,"A",IF(R32&gt;=60/2,"B",IF(R32&gt;=50/2,"C","D")))</f>
        <v>C</v>
      </c>
      <c r="AA32" s="46" t="str">
        <f>IF(S32&gt;=8*75,"A",IF(S32&gt;=8*60,"B",IF(S32&gt;=8*50,"C","D")))</f>
        <v>B</v>
      </c>
    </row>
    <row r="33" spans="1:27" ht="13.5" thickBot="1">
      <c r="A33" s="7">
        <v>31</v>
      </c>
      <c r="B33" s="27" t="s">
        <v>48</v>
      </c>
      <c r="C33" s="20">
        <v>34767</v>
      </c>
      <c r="D33" s="78" t="s">
        <v>42</v>
      </c>
      <c r="E33" s="83">
        <v>193.5</v>
      </c>
      <c r="F33" s="28">
        <v>326</v>
      </c>
      <c r="G33" s="84">
        <v>18.920000000000002</v>
      </c>
      <c r="H33" s="28">
        <v>261</v>
      </c>
      <c r="I33" s="84">
        <v>10.220000000000001</v>
      </c>
      <c r="J33" s="28">
        <v>6</v>
      </c>
      <c r="K33" s="29">
        <v>72</v>
      </c>
      <c r="L33" s="43">
        <f>MAX(0,(E33-176)*3.6*2)</f>
        <v>126</v>
      </c>
      <c r="M33" s="34">
        <f>MAX(0,(F33-295)*2.3*2)</f>
        <v>142.6</v>
      </c>
      <c r="N33" s="34">
        <f>MAX(0,(G33-13.3)*6.8)</f>
        <v>38.216000000000008</v>
      </c>
      <c r="O33" s="34">
        <f>MAX(0,(H33-226)*1.6)</f>
        <v>56</v>
      </c>
      <c r="P33" s="34">
        <f>MAX(0,(11.4-I33)*54.7)</f>
        <v>64.545999999999992</v>
      </c>
      <c r="Q33" s="34">
        <f>J33*6*0.5</f>
        <v>18</v>
      </c>
      <c r="R33" s="35">
        <f>MAX(0,(K33-38)*2.1*0.5)</f>
        <v>35.700000000000003</v>
      </c>
      <c r="S33" s="44">
        <f>SUM(L33:R33)</f>
        <v>481.06200000000001</v>
      </c>
      <c r="T33" s="43" t="str">
        <f>IF(L33&gt;=2*75,"A",IF(L33&gt;=2*60,"B",IF(L33&gt;=2*50,"C","D")))</f>
        <v>B</v>
      </c>
      <c r="U33" s="34" t="str">
        <f>IF(M33&gt;=2*75,"A",IF(M33&gt;=2*60,"B",IF(M33&gt;=2*50,"C","D")))</f>
        <v>B</v>
      </c>
      <c r="V33" s="34" t="str">
        <f>IF(N33&gt;=75,"A",IF(N33&gt;=60,"B",IF(N33&gt;=50,"C","D")))</f>
        <v>D</v>
      </c>
      <c r="W33" s="34" t="str">
        <f>IF(O33&gt;=75,"A",IF(O33&gt;=60,"B",IF(O33&gt;=50,"C","D")))</f>
        <v>C</v>
      </c>
      <c r="X33" s="34" t="str">
        <f>IF(P33&gt;=75,"A",IF(P33&gt;=60,"B",IF(P33&gt;=50,"C","D")))</f>
        <v>B</v>
      </c>
      <c r="Y33" s="34" t="str">
        <f>IF(Q33&gt;=75/2,"A",IF(Q33&gt;=60/2,"B",IF(Q33&gt;=50/2,"C","D")))</f>
        <v>D</v>
      </c>
      <c r="Z33" s="35" t="str">
        <f>IF(R33&gt;=75/2,"A",IF(R33&gt;=60/2,"B",IF(R33&gt;=50/2,"C","D")))</f>
        <v>B</v>
      </c>
      <c r="AA33" s="47" t="str">
        <f>IF(S33&gt;=8*75,"A",IF(S33&gt;=8*60,"B",IF(S33&gt;=8*50,"C","D")))</f>
        <v>B</v>
      </c>
    </row>
    <row r="34" spans="1:27">
      <c r="A34" s="6">
        <v>32</v>
      </c>
      <c r="B34" s="1" t="s">
        <v>94</v>
      </c>
      <c r="C34" s="19">
        <v>34460</v>
      </c>
      <c r="D34" s="16" t="s">
        <v>154</v>
      </c>
      <c r="E34" s="81">
        <v>194</v>
      </c>
      <c r="F34" s="9">
        <v>332</v>
      </c>
      <c r="G34" s="82">
        <v>17.77</v>
      </c>
      <c r="H34" s="9">
        <v>261</v>
      </c>
      <c r="I34" s="82">
        <v>10.6</v>
      </c>
      <c r="J34" s="9">
        <v>4</v>
      </c>
      <c r="K34" s="26">
        <v>65</v>
      </c>
      <c r="L34" s="41">
        <f>MAX(0,(E34-176)*3.6*2)</f>
        <v>129.6</v>
      </c>
      <c r="M34" s="32">
        <f>MAX(0,(F34-295)*2.3*2)</f>
        <v>170.2</v>
      </c>
      <c r="N34" s="32">
        <f>MAX(0,(G34-13.3)*6.8)</f>
        <v>30.39599999999999</v>
      </c>
      <c r="O34" s="32">
        <f>MAX(0,(H34-226)*1.6)</f>
        <v>56</v>
      </c>
      <c r="P34" s="32">
        <f>MAX(0,(11.4-I34)*54.7)</f>
        <v>43.760000000000041</v>
      </c>
      <c r="Q34" s="32">
        <f>J34*6*0.5</f>
        <v>12</v>
      </c>
      <c r="R34" s="33">
        <f>MAX(0,(K34-38)*2.1*0.5)</f>
        <v>28.35</v>
      </c>
      <c r="S34" s="42">
        <f>SUM(L34:R34)</f>
        <v>470.30600000000004</v>
      </c>
      <c r="T34" s="41" t="str">
        <f>IF(L34&gt;=2*75,"A",IF(L34&gt;=2*60,"B",IF(L34&gt;=2*50,"C","D")))</f>
        <v>B</v>
      </c>
      <c r="U34" s="32" t="str">
        <f>IF(M34&gt;=2*75,"A",IF(M34&gt;=2*60,"B",IF(M34&gt;=2*50,"C","D")))</f>
        <v>A</v>
      </c>
      <c r="V34" s="32" t="str">
        <f>IF(N34&gt;=75,"A",IF(N34&gt;=60,"B",IF(N34&gt;=50,"C","D")))</f>
        <v>D</v>
      </c>
      <c r="W34" s="32" t="str">
        <f>IF(O34&gt;=75,"A",IF(O34&gt;=60,"B",IF(O34&gt;=50,"C","D")))</f>
        <v>C</v>
      </c>
      <c r="X34" s="32" t="str">
        <f>IF(P34&gt;=75,"A",IF(P34&gt;=60,"B",IF(P34&gt;=50,"C","D")))</f>
        <v>D</v>
      </c>
      <c r="Y34" s="32" t="str">
        <f>IF(Q34&gt;=75/2,"A",IF(Q34&gt;=60/2,"B",IF(Q34&gt;=50/2,"C","D")))</f>
        <v>D</v>
      </c>
      <c r="Z34" s="33" t="str">
        <f>IF(R34&gt;=75/2,"A",IF(R34&gt;=60/2,"B",IF(R34&gt;=50/2,"C","D")))</f>
        <v>C</v>
      </c>
      <c r="AA34" s="46" t="str">
        <f>IF(S34&gt;=8*75,"A",IF(S34&gt;=8*60,"B",IF(S34&gt;=8*50,"C","D")))</f>
        <v>C</v>
      </c>
    </row>
    <row r="35" spans="1:27">
      <c r="A35" s="6">
        <v>33</v>
      </c>
      <c r="B35" s="1" t="s">
        <v>73</v>
      </c>
      <c r="C35" s="19">
        <v>34315</v>
      </c>
      <c r="D35" s="16" t="s">
        <v>155</v>
      </c>
      <c r="E35" s="81">
        <v>194</v>
      </c>
      <c r="F35" s="9">
        <v>326</v>
      </c>
      <c r="G35" s="82">
        <v>17.97</v>
      </c>
      <c r="H35" s="9">
        <v>263</v>
      </c>
      <c r="I35" s="82">
        <v>10.48</v>
      </c>
      <c r="J35" s="9">
        <v>5</v>
      </c>
      <c r="K35" s="26">
        <v>77</v>
      </c>
      <c r="L35" s="41">
        <f>MAX(0,(E35-176)*3.6*2)</f>
        <v>129.6</v>
      </c>
      <c r="M35" s="32">
        <f>MAX(0,(F35-295)*2.3*2)</f>
        <v>142.6</v>
      </c>
      <c r="N35" s="32">
        <f>MAX(0,(G35-13.3)*6.8)</f>
        <v>31.755999999999986</v>
      </c>
      <c r="O35" s="32">
        <f>MAX(0,(H35-226)*1.6)</f>
        <v>59.2</v>
      </c>
      <c r="P35" s="32">
        <f>MAX(0,(11.4-I35)*54.7)</f>
        <v>50.323999999999998</v>
      </c>
      <c r="Q35" s="32">
        <f>J35*6*0.5</f>
        <v>15</v>
      </c>
      <c r="R35" s="33">
        <f>MAX(0,(K35-38)*2.1*0.5)</f>
        <v>40.950000000000003</v>
      </c>
      <c r="S35" s="42">
        <f>SUM(L35:R35)</f>
        <v>469.42999999999995</v>
      </c>
      <c r="T35" s="41" t="str">
        <f>IF(L35&gt;=2*75,"A",IF(L35&gt;=2*60,"B",IF(L35&gt;=2*50,"C","D")))</f>
        <v>B</v>
      </c>
      <c r="U35" s="32" t="str">
        <f>IF(M35&gt;=2*75,"A",IF(M35&gt;=2*60,"B",IF(M35&gt;=2*50,"C","D")))</f>
        <v>B</v>
      </c>
      <c r="V35" s="32" t="str">
        <f>IF(N35&gt;=75,"A",IF(N35&gt;=60,"B",IF(N35&gt;=50,"C","D")))</f>
        <v>D</v>
      </c>
      <c r="W35" s="32" t="str">
        <f>IF(O35&gt;=75,"A",IF(O35&gt;=60,"B",IF(O35&gt;=50,"C","D")))</f>
        <v>C</v>
      </c>
      <c r="X35" s="32" t="str">
        <f>IF(P35&gt;=75,"A",IF(P35&gt;=60,"B",IF(P35&gt;=50,"C","D")))</f>
        <v>C</v>
      </c>
      <c r="Y35" s="32" t="str">
        <f>IF(Q35&gt;=75/2,"A",IF(Q35&gt;=60/2,"B",IF(Q35&gt;=50/2,"C","D")))</f>
        <v>D</v>
      </c>
      <c r="Z35" s="33" t="str">
        <f>IF(R35&gt;=75/2,"A",IF(R35&gt;=60/2,"B",IF(R35&gt;=50/2,"C","D")))</f>
        <v>A</v>
      </c>
      <c r="AA35" s="46" t="str">
        <f>IF(S35&gt;=8*75,"A",IF(S35&gt;=8*60,"B",IF(S35&gt;=8*50,"C","D")))</f>
        <v>C</v>
      </c>
    </row>
    <row r="36" spans="1:27">
      <c r="A36" s="6">
        <v>34</v>
      </c>
      <c r="B36" s="1" t="s">
        <v>92</v>
      </c>
      <c r="C36" s="19">
        <v>34704</v>
      </c>
      <c r="D36" s="16" t="s">
        <v>154</v>
      </c>
      <c r="E36" s="81">
        <v>195</v>
      </c>
      <c r="F36" s="9">
        <v>330</v>
      </c>
      <c r="G36" s="82">
        <v>18.21</v>
      </c>
      <c r="H36" s="9">
        <v>258</v>
      </c>
      <c r="I36" s="82">
        <v>10.47</v>
      </c>
      <c r="J36" s="9">
        <v>2</v>
      </c>
      <c r="K36" s="26">
        <v>60</v>
      </c>
      <c r="L36" s="41">
        <f>MAX(0,(E36-176)*3.6*2)</f>
        <v>136.80000000000001</v>
      </c>
      <c r="M36" s="32">
        <f>MAX(0,(F36-295)*2.3*2)</f>
        <v>161</v>
      </c>
      <c r="N36" s="32">
        <f>MAX(0,(G36-13.3)*6.8)</f>
        <v>33.387999999999998</v>
      </c>
      <c r="O36" s="32">
        <f>MAX(0,(H36-226)*1.6)</f>
        <v>51.2</v>
      </c>
      <c r="P36" s="32">
        <f>MAX(0,(11.4-I36)*54.7)</f>
        <v>50.870999999999988</v>
      </c>
      <c r="Q36" s="32">
        <f>J36*6*0.5</f>
        <v>6</v>
      </c>
      <c r="R36" s="33">
        <f>MAX(0,(K36-38)*2.1*0.5)</f>
        <v>23.1</v>
      </c>
      <c r="S36" s="42">
        <f>SUM(L36:R36)</f>
        <v>462.35899999999998</v>
      </c>
      <c r="T36" s="41" t="str">
        <f>IF(L36&gt;=2*75,"A",IF(L36&gt;=2*60,"B",IF(L36&gt;=2*50,"C","D")))</f>
        <v>B</v>
      </c>
      <c r="U36" s="32" t="str">
        <f>IF(M36&gt;=2*75,"A",IF(M36&gt;=2*60,"B",IF(M36&gt;=2*50,"C","D")))</f>
        <v>A</v>
      </c>
      <c r="V36" s="32" t="str">
        <f>IF(N36&gt;=75,"A",IF(N36&gt;=60,"B",IF(N36&gt;=50,"C","D")))</f>
        <v>D</v>
      </c>
      <c r="W36" s="32" t="str">
        <f>IF(O36&gt;=75,"A",IF(O36&gt;=60,"B",IF(O36&gt;=50,"C","D")))</f>
        <v>C</v>
      </c>
      <c r="X36" s="32" t="str">
        <f>IF(P36&gt;=75,"A",IF(P36&gt;=60,"B",IF(P36&gt;=50,"C","D")))</f>
        <v>C</v>
      </c>
      <c r="Y36" s="32" t="str">
        <f>IF(Q36&gt;=75/2,"A",IF(Q36&gt;=60/2,"B",IF(Q36&gt;=50/2,"C","D")))</f>
        <v>D</v>
      </c>
      <c r="Z36" s="33" t="str">
        <f>IF(R36&gt;=75/2,"A",IF(R36&gt;=60/2,"B",IF(R36&gt;=50/2,"C","D")))</f>
        <v>D</v>
      </c>
      <c r="AA36" s="46" t="str">
        <f>IF(S36&gt;=8*75,"A",IF(S36&gt;=8*60,"B",IF(S36&gt;=8*50,"C","D")))</f>
        <v>C</v>
      </c>
    </row>
    <row r="37" spans="1:27">
      <c r="A37" s="6">
        <v>35</v>
      </c>
      <c r="B37" s="1" t="s">
        <v>101</v>
      </c>
      <c r="C37" s="19">
        <v>34613</v>
      </c>
      <c r="D37" s="16" t="s">
        <v>154</v>
      </c>
      <c r="E37" s="81">
        <v>197</v>
      </c>
      <c r="F37" s="9">
        <v>322</v>
      </c>
      <c r="G37" s="82">
        <v>18.420000000000002</v>
      </c>
      <c r="H37" s="9">
        <v>257</v>
      </c>
      <c r="I37" s="82">
        <v>10.51</v>
      </c>
      <c r="J37" s="9">
        <v>5</v>
      </c>
      <c r="K37" s="26">
        <v>72</v>
      </c>
      <c r="L37" s="41">
        <f>MAX(0,(E37-176)*3.6*2)</f>
        <v>151.20000000000002</v>
      </c>
      <c r="M37" s="32">
        <f>MAX(0,(F37-295)*2.3*2)</f>
        <v>124.19999999999999</v>
      </c>
      <c r="N37" s="32">
        <f>MAX(0,(G37-13.3)*6.8)</f>
        <v>34.816000000000003</v>
      </c>
      <c r="O37" s="32">
        <f>MAX(0,(H37-226)*1.6)</f>
        <v>49.6</v>
      </c>
      <c r="P37" s="32">
        <f>MAX(0,(11.4-I37)*54.7)</f>
        <v>48.683000000000035</v>
      </c>
      <c r="Q37" s="32">
        <f>J37*6*0.5</f>
        <v>15</v>
      </c>
      <c r="R37" s="33">
        <f>MAX(0,(K37-38)*2.1*0.5)</f>
        <v>35.700000000000003</v>
      </c>
      <c r="S37" s="42">
        <f>SUM(L37:R37)</f>
        <v>459.19900000000007</v>
      </c>
      <c r="T37" s="41" t="str">
        <f>IF(L37&gt;=2*75,"A",IF(L37&gt;=2*60,"B",IF(L37&gt;=2*50,"C","D")))</f>
        <v>A</v>
      </c>
      <c r="U37" s="32" t="str">
        <f>IF(M37&gt;=2*75,"A",IF(M37&gt;=2*60,"B",IF(M37&gt;=2*50,"C","D")))</f>
        <v>B</v>
      </c>
      <c r="V37" s="32" t="str">
        <f>IF(N37&gt;=75,"A",IF(N37&gt;=60,"B",IF(N37&gt;=50,"C","D")))</f>
        <v>D</v>
      </c>
      <c r="W37" s="32" t="str">
        <f>IF(O37&gt;=75,"A",IF(O37&gt;=60,"B",IF(O37&gt;=50,"C","D")))</f>
        <v>D</v>
      </c>
      <c r="X37" s="32" t="str">
        <f>IF(P37&gt;=75,"A",IF(P37&gt;=60,"B",IF(P37&gt;=50,"C","D")))</f>
        <v>D</v>
      </c>
      <c r="Y37" s="32" t="str">
        <f>IF(Q37&gt;=75/2,"A",IF(Q37&gt;=60/2,"B",IF(Q37&gt;=50/2,"C","D")))</f>
        <v>D</v>
      </c>
      <c r="Z37" s="33" t="str">
        <f>IF(R37&gt;=75/2,"A",IF(R37&gt;=60/2,"B",IF(R37&gt;=50/2,"C","D")))</f>
        <v>B</v>
      </c>
      <c r="AA37" s="46" t="str">
        <f>IF(S37&gt;=8*75,"A",IF(S37&gt;=8*60,"B",IF(S37&gt;=8*50,"C","D")))</f>
        <v>C</v>
      </c>
    </row>
    <row r="38" spans="1:27">
      <c r="A38" s="6">
        <v>36</v>
      </c>
      <c r="B38" s="1" t="s">
        <v>148</v>
      </c>
      <c r="C38" s="19">
        <v>34366</v>
      </c>
      <c r="D38" s="16" t="s">
        <v>142</v>
      </c>
      <c r="E38" s="81">
        <v>187</v>
      </c>
      <c r="F38" s="9">
        <v>318</v>
      </c>
      <c r="G38" s="82">
        <v>23.8</v>
      </c>
      <c r="H38" s="9">
        <v>280</v>
      </c>
      <c r="I38" s="82">
        <v>10.220000000000001</v>
      </c>
      <c r="J38" s="9">
        <v>10</v>
      </c>
      <c r="K38" s="26">
        <v>57</v>
      </c>
      <c r="L38" s="41">
        <f>MAX(0,(E38-176)*3.6*2)</f>
        <v>79.2</v>
      </c>
      <c r="M38" s="32">
        <f>MAX(0,(F38-295)*2.3*2)</f>
        <v>105.8</v>
      </c>
      <c r="N38" s="32">
        <f>MAX(0,(G38-13.3)*6.8)</f>
        <v>71.399999999999991</v>
      </c>
      <c r="O38" s="32">
        <f>MAX(0,(H38-226)*1.6)</f>
        <v>86.4</v>
      </c>
      <c r="P38" s="32">
        <f>MAX(0,(11.4-I38)*54.7)</f>
        <v>64.545999999999992</v>
      </c>
      <c r="Q38" s="32">
        <f>J38*6*0.5</f>
        <v>30</v>
      </c>
      <c r="R38" s="33">
        <f>MAX(0,(K38-38)*2.1*0.5)</f>
        <v>19.95</v>
      </c>
      <c r="S38" s="42">
        <f>SUM(L38:R38)</f>
        <v>457.29599999999994</v>
      </c>
      <c r="T38" s="41" t="str">
        <f>IF(L38&gt;=2*75,"A",IF(L38&gt;=2*60,"B",IF(L38&gt;=2*50,"C","D")))</f>
        <v>D</v>
      </c>
      <c r="U38" s="32" t="str">
        <f>IF(M38&gt;=2*75,"A",IF(M38&gt;=2*60,"B",IF(M38&gt;=2*50,"C","D")))</f>
        <v>C</v>
      </c>
      <c r="V38" s="32" t="str">
        <f>IF(N38&gt;=75,"A",IF(N38&gt;=60,"B",IF(N38&gt;=50,"C","D")))</f>
        <v>B</v>
      </c>
      <c r="W38" s="32" t="str">
        <f>IF(O38&gt;=75,"A",IF(O38&gt;=60,"B",IF(O38&gt;=50,"C","D")))</f>
        <v>A</v>
      </c>
      <c r="X38" s="32" t="str">
        <f>IF(P38&gt;=75,"A",IF(P38&gt;=60,"B",IF(P38&gt;=50,"C","D")))</f>
        <v>B</v>
      </c>
      <c r="Y38" s="32" t="str">
        <f>IF(Q38&gt;=75/2,"A",IF(Q38&gt;=60/2,"B",IF(Q38&gt;=50/2,"C","D")))</f>
        <v>B</v>
      </c>
      <c r="Z38" s="33" t="str">
        <f>IF(R38&gt;=75/2,"A",IF(R38&gt;=60/2,"B",IF(R38&gt;=50/2,"C","D")))</f>
        <v>D</v>
      </c>
      <c r="AA38" s="46" t="str">
        <f>IF(S38&gt;=8*75,"A",IF(S38&gt;=8*60,"B",IF(S38&gt;=8*50,"C","D")))</f>
        <v>C</v>
      </c>
    </row>
    <row r="39" spans="1:27">
      <c r="A39" s="6">
        <v>37</v>
      </c>
      <c r="B39" s="1" t="s">
        <v>138</v>
      </c>
      <c r="C39" s="19">
        <v>35019</v>
      </c>
      <c r="D39" s="16" t="s">
        <v>129</v>
      </c>
      <c r="E39" s="81">
        <v>185</v>
      </c>
      <c r="F39" s="9">
        <v>326</v>
      </c>
      <c r="G39" s="82">
        <v>21.28</v>
      </c>
      <c r="H39" s="9">
        <v>263</v>
      </c>
      <c r="I39" s="82">
        <v>10.050000000000001</v>
      </c>
      <c r="J39" s="9">
        <v>11</v>
      </c>
      <c r="K39" s="26">
        <v>62</v>
      </c>
      <c r="L39" s="41">
        <f>MAX(0,(E39-176)*3.6*2)</f>
        <v>64.8</v>
      </c>
      <c r="M39" s="32">
        <f>MAX(0,(F39-295)*2.3*2)</f>
        <v>142.6</v>
      </c>
      <c r="N39" s="32">
        <f>MAX(0,(G39-13.3)*6.8)</f>
        <v>54.264000000000003</v>
      </c>
      <c r="O39" s="32">
        <f>MAX(0,(H39-226)*1.6)</f>
        <v>59.2</v>
      </c>
      <c r="P39" s="32">
        <f>MAX(0,(11.4-I39)*54.7)</f>
        <v>73.844999999999985</v>
      </c>
      <c r="Q39" s="32">
        <f>J39*6*0.5</f>
        <v>33</v>
      </c>
      <c r="R39" s="33">
        <f>MAX(0,(K39-38)*2.1*0.5)</f>
        <v>25.200000000000003</v>
      </c>
      <c r="S39" s="42">
        <f>SUM(L39:R39)</f>
        <v>452.90899999999993</v>
      </c>
      <c r="T39" s="41" t="str">
        <f>IF(L39&gt;=2*75,"A",IF(L39&gt;=2*60,"B",IF(L39&gt;=2*50,"C","D")))</f>
        <v>D</v>
      </c>
      <c r="U39" s="32" t="str">
        <f>IF(M39&gt;=2*75,"A",IF(M39&gt;=2*60,"B",IF(M39&gt;=2*50,"C","D")))</f>
        <v>B</v>
      </c>
      <c r="V39" s="32" t="str">
        <f>IF(N39&gt;=75,"A",IF(N39&gt;=60,"B",IF(N39&gt;=50,"C","D")))</f>
        <v>C</v>
      </c>
      <c r="W39" s="32" t="str">
        <f>IF(O39&gt;=75,"A",IF(O39&gt;=60,"B",IF(O39&gt;=50,"C","D")))</f>
        <v>C</v>
      </c>
      <c r="X39" s="32" t="str">
        <f>IF(P39&gt;=75,"A",IF(P39&gt;=60,"B",IF(P39&gt;=50,"C","D")))</f>
        <v>B</v>
      </c>
      <c r="Y39" s="32" t="str">
        <f>IF(Q39&gt;=75/2,"A",IF(Q39&gt;=60/2,"B",IF(Q39&gt;=50/2,"C","D")))</f>
        <v>B</v>
      </c>
      <c r="Z39" s="33" t="str">
        <f>IF(R39&gt;=75/2,"A",IF(R39&gt;=60/2,"B",IF(R39&gt;=50/2,"C","D")))</f>
        <v>C</v>
      </c>
      <c r="AA39" s="46" t="str">
        <f>IF(S39&gt;=8*75,"A",IF(S39&gt;=8*60,"B",IF(S39&gt;=8*50,"C","D")))</f>
        <v>C</v>
      </c>
    </row>
    <row r="40" spans="1:27">
      <c r="A40" s="6">
        <v>38</v>
      </c>
      <c r="B40" s="1" t="s">
        <v>37</v>
      </c>
      <c r="C40" s="19">
        <v>34486</v>
      </c>
      <c r="D40" s="16" t="s">
        <v>31</v>
      </c>
      <c r="E40" s="81">
        <v>197</v>
      </c>
      <c r="F40" s="9">
        <v>330</v>
      </c>
      <c r="G40" s="82">
        <v>17.239999999999998</v>
      </c>
      <c r="H40" s="9">
        <v>263</v>
      </c>
      <c r="I40" s="82">
        <v>11.06</v>
      </c>
      <c r="J40" s="9">
        <v>4</v>
      </c>
      <c r="K40" s="26">
        <v>52</v>
      </c>
      <c r="L40" s="41">
        <f>MAX(0,(E40-176)*3.6*2)</f>
        <v>151.20000000000002</v>
      </c>
      <c r="M40" s="32">
        <f>MAX(0,(F40-295)*2.3*2)</f>
        <v>161</v>
      </c>
      <c r="N40" s="32">
        <f>MAX(0,(G40-13.3)*6.8)</f>
        <v>26.791999999999984</v>
      </c>
      <c r="O40" s="32">
        <f>MAX(0,(H40-226)*1.6)</f>
        <v>59.2</v>
      </c>
      <c r="P40" s="32">
        <f>MAX(0,(11.4-I40)*54.7)</f>
        <v>18.597999999999992</v>
      </c>
      <c r="Q40" s="32">
        <f>J40*6*0.5</f>
        <v>12</v>
      </c>
      <c r="R40" s="33">
        <f>MAX(0,(K40-38)*2.1*0.5)</f>
        <v>14.700000000000001</v>
      </c>
      <c r="S40" s="42">
        <f>SUM(L40:R40)</f>
        <v>443.49</v>
      </c>
      <c r="T40" s="41" t="str">
        <f>IF(L40&gt;=2*75,"A",IF(L40&gt;=2*60,"B",IF(L40&gt;=2*50,"C","D")))</f>
        <v>A</v>
      </c>
      <c r="U40" s="32" t="str">
        <f>IF(M40&gt;=2*75,"A",IF(M40&gt;=2*60,"B",IF(M40&gt;=2*50,"C","D")))</f>
        <v>A</v>
      </c>
      <c r="V40" s="32" t="str">
        <f>IF(N40&gt;=75,"A",IF(N40&gt;=60,"B",IF(N40&gt;=50,"C","D")))</f>
        <v>D</v>
      </c>
      <c r="W40" s="32" t="str">
        <f>IF(O40&gt;=75,"A",IF(O40&gt;=60,"B",IF(O40&gt;=50,"C","D")))</f>
        <v>C</v>
      </c>
      <c r="X40" s="32" t="str">
        <f>IF(P40&gt;=75,"A",IF(P40&gt;=60,"B",IF(P40&gt;=50,"C","D")))</f>
        <v>D</v>
      </c>
      <c r="Y40" s="32" t="str">
        <f>IF(Q40&gt;=75/2,"A",IF(Q40&gt;=60/2,"B",IF(Q40&gt;=50/2,"C","D")))</f>
        <v>D</v>
      </c>
      <c r="Z40" s="33" t="str">
        <f>IF(R40&gt;=75/2,"A",IF(R40&gt;=60/2,"B",IF(R40&gt;=50/2,"C","D")))</f>
        <v>D</v>
      </c>
      <c r="AA40" s="46" t="str">
        <f>IF(S40&gt;=8*75,"A",IF(S40&gt;=8*60,"B",IF(S40&gt;=8*50,"C","D")))</f>
        <v>C</v>
      </c>
    </row>
    <row r="41" spans="1:27">
      <c r="A41" s="6">
        <v>39</v>
      </c>
      <c r="B41" s="1" t="s">
        <v>130</v>
      </c>
      <c r="C41" s="19">
        <v>34494</v>
      </c>
      <c r="D41" s="16" t="s">
        <v>129</v>
      </c>
      <c r="E41" s="81">
        <v>185</v>
      </c>
      <c r="F41" s="9">
        <v>324</v>
      </c>
      <c r="G41" s="82">
        <v>19.3</v>
      </c>
      <c r="H41" s="9">
        <v>275</v>
      </c>
      <c r="I41" s="82">
        <v>9.8699999999999992</v>
      </c>
      <c r="J41" s="9">
        <v>5</v>
      </c>
      <c r="K41" s="26">
        <v>62</v>
      </c>
      <c r="L41" s="41">
        <f>MAX(0,(E41-176)*3.6*2)</f>
        <v>64.8</v>
      </c>
      <c r="M41" s="32">
        <f>MAX(0,(F41-295)*2.3*2)</f>
        <v>133.39999999999998</v>
      </c>
      <c r="N41" s="32">
        <f>MAX(0,(G41-13.3)*6.8)</f>
        <v>40.799999999999997</v>
      </c>
      <c r="O41" s="32">
        <f>MAX(0,(H41-226)*1.6)</f>
        <v>78.400000000000006</v>
      </c>
      <c r="P41" s="32">
        <f>MAX(0,(11.4-I41)*54.7)</f>
        <v>83.691000000000074</v>
      </c>
      <c r="Q41" s="32">
        <f>J41*6*0.5</f>
        <v>15</v>
      </c>
      <c r="R41" s="33">
        <f>MAX(0,(K41-38)*2.1*0.5)</f>
        <v>25.200000000000003</v>
      </c>
      <c r="S41" s="42">
        <f>SUM(L41:R41)</f>
        <v>441.29100000000005</v>
      </c>
      <c r="T41" s="41" t="str">
        <f>IF(L41&gt;=2*75,"A",IF(L41&gt;=2*60,"B",IF(L41&gt;=2*50,"C","D")))</f>
        <v>D</v>
      </c>
      <c r="U41" s="32" t="str">
        <f>IF(M41&gt;=2*75,"A",IF(M41&gt;=2*60,"B",IF(M41&gt;=2*50,"C","D")))</f>
        <v>B</v>
      </c>
      <c r="V41" s="32" t="str">
        <f>IF(N41&gt;=75,"A",IF(N41&gt;=60,"B",IF(N41&gt;=50,"C","D")))</f>
        <v>D</v>
      </c>
      <c r="W41" s="32" t="str">
        <f>IF(O41&gt;=75,"A",IF(O41&gt;=60,"B",IF(O41&gt;=50,"C","D")))</f>
        <v>A</v>
      </c>
      <c r="X41" s="32" t="str">
        <f>IF(P41&gt;=75,"A",IF(P41&gt;=60,"B",IF(P41&gt;=50,"C","D")))</f>
        <v>A</v>
      </c>
      <c r="Y41" s="32" t="str">
        <f>IF(Q41&gt;=75/2,"A",IF(Q41&gt;=60/2,"B",IF(Q41&gt;=50/2,"C","D")))</f>
        <v>D</v>
      </c>
      <c r="Z41" s="33" t="str">
        <f>IF(R41&gt;=75/2,"A",IF(R41&gt;=60/2,"B",IF(R41&gt;=50/2,"C","D")))</f>
        <v>C</v>
      </c>
      <c r="AA41" s="46" t="str">
        <f>IF(S41&gt;=8*75,"A",IF(S41&gt;=8*60,"B",IF(S41&gt;=8*50,"C","D")))</f>
        <v>C</v>
      </c>
    </row>
    <row r="42" spans="1:27">
      <c r="A42" s="6">
        <v>40</v>
      </c>
      <c r="B42" s="1" t="s">
        <v>121</v>
      </c>
      <c r="C42" s="19">
        <v>34564</v>
      </c>
      <c r="D42" s="16" t="s">
        <v>116</v>
      </c>
      <c r="E42" s="81">
        <v>188</v>
      </c>
      <c r="F42" s="9">
        <v>322</v>
      </c>
      <c r="G42" s="82">
        <v>15.81</v>
      </c>
      <c r="H42" s="9">
        <v>274</v>
      </c>
      <c r="I42" s="82">
        <v>10.3</v>
      </c>
      <c r="J42" s="9">
        <v>15</v>
      </c>
      <c r="K42" s="26">
        <v>62</v>
      </c>
      <c r="L42" s="41">
        <f>MAX(0,(E42-176)*3.6*2)</f>
        <v>86.4</v>
      </c>
      <c r="M42" s="32">
        <f>MAX(0,(F42-295)*2.3*2)</f>
        <v>124.19999999999999</v>
      </c>
      <c r="N42" s="32">
        <f>MAX(0,(G42-13.3)*6.8)</f>
        <v>17.067999999999998</v>
      </c>
      <c r="O42" s="32">
        <f>MAX(0,(H42-226)*1.6)</f>
        <v>76.800000000000011</v>
      </c>
      <c r="P42" s="32">
        <f>MAX(0,(11.4-I42)*54.7)</f>
        <v>60.16999999999998</v>
      </c>
      <c r="Q42" s="32">
        <f>J42*6*0.5</f>
        <v>45</v>
      </c>
      <c r="R42" s="33">
        <f>MAX(0,(K42-38)*2.1*0.5)</f>
        <v>25.200000000000003</v>
      </c>
      <c r="S42" s="42">
        <f>SUM(L42:R42)</f>
        <v>434.83799999999997</v>
      </c>
      <c r="T42" s="41" t="str">
        <f>IF(L42&gt;=2*75,"A",IF(L42&gt;=2*60,"B",IF(L42&gt;=2*50,"C","D")))</f>
        <v>D</v>
      </c>
      <c r="U42" s="32" t="str">
        <f>IF(M42&gt;=2*75,"A",IF(M42&gt;=2*60,"B",IF(M42&gt;=2*50,"C","D")))</f>
        <v>B</v>
      </c>
      <c r="V42" s="32" t="str">
        <f>IF(N42&gt;=75,"A",IF(N42&gt;=60,"B",IF(N42&gt;=50,"C","D")))</f>
        <v>D</v>
      </c>
      <c r="W42" s="32" t="str">
        <f>IF(O42&gt;=75,"A",IF(O42&gt;=60,"B",IF(O42&gt;=50,"C","D")))</f>
        <v>A</v>
      </c>
      <c r="X42" s="32" t="str">
        <f>IF(P42&gt;=75,"A",IF(P42&gt;=60,"B",IF(P42&gt;=50,"C","D")))</f>
        <v>B</v>
      </c>
      <c r="Y42" s="32" t="str">
        <f>IF(Q42&gt;=75/2,"A",IF(Q42&gt;=60/2,"B",IF(Q42&gt;=50/2,"C","D")))</f>
        <v>A</v>
      </c>
      <c r="Z42" s="33" t="str">
        <f>IF(R42&gt;=75/2,"A",IF(R42&gt;=60/2,"B",IF(R42&gt;=50/2,"C","D")))</f>
        <v>C</v>
      </c>
      <c r="AA42" s="46" t="str">
        <f>IF(S42&gt;=8*75,"A",IF(S42&gt;=8*60,"B",IF(S42&gt;=8*50,"C","D")))</f>
        <v>C</v>
      </c>
    </row>
    <row r="43" spans="1:27">
      <c r="A43" s="6">
        <v>41</v>
      </c>
      <c r="B43" s="1" t="s">
        <v>91</v>
      </c>
      <c r="C43" s="19">
        <v>34831</v>
      </c>
      <c r="D43" s="16" t="s">
        <v>154</v>
      </c>
      <c r="E43" s="81">
        <v>196</v>
      </c>
      <c r="F43" s="9">
        <v>330</v>
      </c>
      <c r="G43" s="82">
        <v>17.91</v>
      </c>
      <c r="H43" s="9">
        <v>235</v>
      </c>
      <c r="I43" s="82">
        <v>10.52</v>
      </c>
      <c r="J43" s="9">
        <v>4</v>
      </c>
      <c r="K43" s="26">
        <v>60</v>
      </c>
      <c r="L43" s="41">
        <f>MAX(0,(E43-176)*3.6*2)</f>
        <v>144</v>
      </c>
      <c r="M43" s="32">
        <f>MAX(0,(F43-295)*2.3*2)</f>
        <v>161</v>
      </c>
      <c r="N43" s="32">
        <f>MAX(0,(G43-13.3)*6.8)</f>
        <v>31.347999999999995</v>
      </c>
      <c r="O43" s="32">
        <f>MAX(0,(H43-226)*1.6)</f>
        <v>14.4</v>
      </c>
      <c r="P43" s="32">
        <f>MAX(0,(11.4-I43)*54.7)</f>
        <v>48.136000000000045</v>
      </c>
      <c r="Q43" s="32">
        <f>J43*6*0.5</f>
        <v>12</v>
      </c>
      <c r="R43" s="33">
        <f>MAX(0,(K43-38)*2.1*0.5)</f>
        <v>23.1</v>
      </c>
      <c r="S43" s="42">
        <f>SUM(L43:R43)</f>
        <v>433.98400000000004</v>
      </c>
      <c r="T43" s="41" t="str">
        <f>IF(L43&gt;=2*75,"A",IF(L43&gt;=2*60,"B",IF(L43&gt;=2*50,"C","D")))</f>
        <v>B</v>
      </c>
      <c r="U43" s="32" t="str">
        <f>IF(M43&gt;=2*75,"A",IF(M43&gt;=2*60,"B",IF(M43&gt;=2*50,"C","D")))</f>
        <v>A</v>
      </c>
      <c r="V43" s="32" t="str">
        <f>IF(N43&gt;=75,"A",IF(N43&gt;=60,"B",IF(N43&gt;=50,"C","D")))</f>
        <v>D</v>
      </c>
      <c r="W43" s="32" t="str">
        <f>IF(O43&gt;=75,"A",IF(O43&gt;=60,"B",IF(O43&gt;=50,"C","D")))</f>
        <v>D</v>
      </c>
      <c r="X43" s="32" t="str">
        <f>IF(P43&gt;=75,"A",IF(P43&gt;=60,"B",IF(P43&gt;=50,"C","D")))</f>
        <v>D</v>
      </c>
      <c r="Y43" s="32" t="str">
        <f>IF(Q43&gt;=75/2,"A",IF(Q43&gt;=60/2,"B",IF(Q43&gt;=50/2,"C","D")))</f>
        <v>D</v>
      </c>
      <c r="Z43" s="33" t="str">
        <f>IF(R43&gt;=75/2,"A",IF(R43&gt;=60/2,"B",IF(R43&gt;=50/2,"C","D")))</f>
        <v>D</v>
      </c>
      <c r="AA43" s="46" t="str">
        <f>IF(S43&gt;=8*75,"A",IF(S43&gt;=8*60,"B",IF(S43&gt;=8*50,"C","D")))</f>
        <v>C</v>
      </c>
    </row>
    <row r="44" spans="1:27">
      <c r="A44" s="6">
        <v>42</v>
      </c>
      <c r="B44" s="1" t="s">
        <v>40</v>
      </c>
      <c r="C44" s="19">
        <v>34177</v>
      </c>
      <c r="D44" s="16" t="s">
        <v>31</v>
      </c>
      <c r="E44" s="81">
        <v>198</v>
      </c>
      <c r="F44" s="9">
        <v>324</v>
      </c>
      <c r="G44" s="82">
        <v>20.05</v>
      </c>
      <c r="H44" s="9">
        <v>247</v>
      </c>
      <c r="I44" s="82">
        <v>11.08</v>
      </c>
      <c r="J44" s="9">
        <v>7</v>
      </c>
      <c r="K44" s="26">
        <v>59</v>
      </c>
      <c r="L44" s="41">
        <f>MAX(0,(E44-176)*3.6*2)</f>
        <v>158.4</v>
      </c>
      <c r="M44" s="32">
        <f>MAX(0,(F44-295)*2.3*2)</f>
        <v>133.39999999999998</v>
      </c>
      <c r="N44" s="32">
        <f>MAX(0,(G44-13.3)*6.8)</f>
        <v>45.9</v>
      </c>
      <c r="O44" s="32">
        <f>MAX(0,(H44-226)*1.6)</f>
        <v>33.6</v>
      </c>
      <c r="P44" s="32">
        <f>MAX(0,(11.4-I44)*54.7)</f>
        <v>17.504000000000016</v>
      </c>
      <c r="Q44" s="32">
        <f>J44*6*0.5</f>
        <v>21</v>
      </c>
      <c r="R44" s="33">
        <f>MAX(0,(K44-38)*2.1*0.5)</f>
        <v>22.05</v>
      </c>
      <c r="S44" s="42">
        <f>SUM(L44:R44)</f>
        <v>431.85399999999998</v>
      </c>
      <c r="T44" s="41" t="str">
        <f>IF(L44&gt;=2*75,"A",IF(L44&gt;=2*60,"B",IF(L44&gt;=2*50,"C","D")))</f>
        <v>A</v>
      </c>
      <c r="U44" s="32" t="str">
        <f>IF(M44&gt;=2*75,"A",IF(M44&gt;=2*60,"B",IF(M44&gt;=2*50,"C","D")))</f>
        <v>B</v>
      </c>
      <c r="V44" s="32" t="str">
        <f>IF(N44&gt;=75,"A",IF(N44&gt;=60,"B",IF(N44&gt;=50,"C","D")))</f>
        <v>D</v>
      </c>
      <c r="W44" s="32" t="str">
        <f>IF(O44&gt;=75,"A",IF(O44&gt;=60,"B",IF(O44&gt;=50,"C","D")))</f>
        <v>D</v>
      </c>
      <c r="X44" s="32" t="str">
        <f>IF(P44&gt;=75,"A",IF(P44&gt;=60,"B",IF(P44&gt;=50,"C","D")))</f>
        <v>D</v>
      </c>
      <c r="Y44" s="32" t="str">
        <f>IF(Q44&gt;=75/2,"A",IF(Q44&gt;=60/2,"B",IF(Q44&gt;=50/2,"C","D")))</f>
        <v>D</v>
      </c>
      <c r="Z44" s="33" t="str">
        <f>IF(R44&gt;=75/2,"A",IF(R44&gt;=60/2,"B",IF(R44&gt;=50/2,"C","D")))</f>
        <v>D</v>
      </c>
      <c r="AA44" s="46" t="str">
        <f>IF(S44&gt;=8*75,"A",IF(S44&gt;=8*60,"B",IF(S44&gt;=8*50,"C","D")))</f>
        <v>C</v>
      </c>
    </row>
    <row r="45" spans="1:27">
      <c r="A45" s="6">
        <v>43</v>
      </c>
      <c r="B45" s="1" t="s">
        <v>86</v>
      </c>
      <c r="C45" s="19">
        <v>34709</v>
      </c>
      <c r="D45" s="16" t="s">
        <v>78</v>
      </c>
      <c r="E45" s="81">
        <v>190</v>
      </c>
      <c r="F45" s="9">
        <v>324</v>
      </c>
      <c r="G45" s="82">
        <v>17</v>
      </c>
      <c r="H45" s="9">
        <v>262</v>
      </c>
      <c r="I45" s="82">
        <v>10.14</v>
      </c>
      <c r="J45" s="9">
        <v>7</v>
      </c>
      <c r="K45" s="26">
        <v>60</v>
      </c>
      <c r="L45" s="41">
        <f>MAX(0,(E45-176)*3.6*2)</f>
        <v>100.8</v>
      </c>
      <c r="M45" s="32">
        <f>MAX(0,(F45-295)*2.3*2)</f>
        <v>133.39999999999998</v>
      </c>
      <c r="N45" s="32">
        <f>MAX(0,(G45-13.3)*6.8)</f>
        <v>25.159999999999993</v>
      </c>
      <c r="O45" s="32">
        <f>MAX(0,(H45-226)*1.6)</f>
        <v>57.6</v>
      </c>
      <c r="P45" s="32">
        <f>MAX(0,(11.4-I45)*54.7)</f>
        <v>68.921999999999997</v>
      </c>
      <c r="Q45" s="32">
        <f>J45*6*0.5</f>
        <v>21</v>
      </c>
      <c r="R45" s="33">
        <f>MAX(0,(K45-38)*2.1*0.5)</f>
        <v>23.1</v>
      </c>
      <c r="S45" s="42">
        <f>SUM(L45:R45)</f>
        <v>429.98199999999997</v>
      </c>
      <c r="T45" s="41" t="str">
        <f>IF(L45&gt;=2*75,"A",IF(L45&gt;=2*60,"B",IF(L45&gt;=2*50,"C","D")))</f>
        <v>C</v>
      </c>
      <c r="U45" s="32" t="str">
        <f>IF(M45&gt;=2*75,"A",IF(M45&gt;=2*60,"B",IF(M45&gt;=2*50,"C","D")))</f>
        <v>B</v>
      </c>
      <c r="V45" s="32" t="str">
        <f>IF(N45&gt;=75,"A",IF(N45&gt;=60,"B",IF(N45&gt;=50,"C","D")))</f>
        <v>D</v>
      </c>
      <c r="W45" s="32" t="str">
        <f>IF(O45&gt;=75,"A",IF(O45&gt;=60,"B",IF(O45&gt;=50,"C","D")))</f>
        <v>C</v>
      </c>
      <c r="X45" s="32" t="str">
        <f>IF(P45&gt;=75,"A",IF(P45&gt;=60,"B",IF(P45&gt;=50,"C","D")))</f>
        <v>B</v>
      </c>
      <c r="Y45" s="32" t="str">
        <f>IF(Q45&gt;=75/2,"A",IF(Q45&gt;=60/2,"B",IF(Q45&gt;=50/2,"C","D")))</f>
        <v>D</v>
      </c>
      <c r="Z45" s="33" t="str">
        <f>IF(R45&gt;=75/2,"A",IF(R45&gt;=60/2,"B",IF(R45&gt;=50/2,"C","D")))</f>
        <v>D</v>
      </c>
      <c r="AA45" s="46" t="str">
        <f>IF(S45&gt;=8*75,"A",IF(S45&gt;=8*60,"B",IF(S45&gt;=8*50,"C","D")))</f>
        <v>C</v>
      </c>
    </row>
    <row r="46" spans="1:27">
      <c r="A46" s="6">
        <v>44</v>
      </c>
      <c r="B46" s="1" t="s">
        <v>89</v>
      </c>
      <c r="C46" s="19">
        <v>35016</v>
      </c>
      <c r="D46" s="16" t="s">
        <v>78</v>
      </c>
      <c r="E46" s="81">
        <v>190</v>
      </c>
      <c r="F46" s="9">
        <v>316</v>
      </c>
      <c r="G46" s="82">
        <v>17.55</v>
      </c>
      <c r="H46" s="9">
        <v>256</v>
      </c>
      <c r="I46" s="82">
        <v>10.1</v>
      </c>
      <c r="J46" s="9">
        <v>16</v>
      </c>
      <c r="K46" s="26">
        <v>72</v>
      </c>
      <c r="L46" s="41">
        <f>MAX(0,(E46-176)*3.6*2)</f>
        <v>100.8</v>
      </c>
      <c r="M46" s="32">
        <f>MAX(0,(F46-295)*2.3*2)</f>
        <v>96.6</v>
      </c>
      <c r="N46" s="32">
        <f>MAX(0,(G46-13.3)*6.8)</f>
        <v>28.9</v>
      </c>
      <c r="O46" s="32">
        <f>MAX(0,(H46-226)*1.6)</f>
        <v>48</v>
      </c>
      <c r="P46" s="32">
        <f>MAX(0,(11.4-I46)*54.7)</f>
        <v>71.110000000000042</v>
      </c>
      <c r="Q46" s="32">
        <f>J46*6*0.5</f>
        <v>48</v>
      </c>
      <c r="R46" s="33">
        <f>MAX(0,(K46-38)*2.1*0.5)</f>
        <v>35.700000000000003</v>
      </c>
      <c r="S46" s="42">
        <f>SUM(L46:R46)</f>
        <v>429.10999999999996</v>
      </c>
      <c r="T46" s="41" t="str">
        <f>IF(L46&gt;=2*75,"A",IF(L46&gt;=2*60,"B",IF(L46&gt;=2*50,"C","D")))</f>
        <v>C</v>
      </c>
      <c r="U46" s="32" t="str">
        <f>IF(M46&gt;=2*75,"A",IF(M46&gt;=2*60,"B",IF(M46&gt;=2*50,"C","D")))</f>
        <v>D</v>
      </c>
      <c r="V46" s="32" t="str">
        <f>IF(N46&gt;=75,"A",IF(N46&gt;=60,"B",IF(N46&gt;=50,"C","D")))</f>
        <v>D</v>
      </c>
      <c r="W46" s="32" t="str">
        <f>IF(O46&gt;=75,"A",IF(O46&gt;=60,"B",IF(O46&gt;=50,"C","D")))</f>
        <v>D</v>
      </c>
      <c r="X46" s="32" t="str">
        <f>IF(P46&gt;=75,"A",IF(P46&gt;=60,"B",IF(P46&gt;=50,"C","D")))</f>
        <v>B</v>
      </c>
      <c r="Y46" s="32" t="str">
        <f>IF(Q46&gt;=75/2,"A",IF(Q46&gt;=60/2,"B",IF(Q46&gt;=50/2,"C","D")))</f>
        <v>A</v>
      </c>
      <c r="Z46" s="33" t="str">
        <f>IF(R46&gt;=75/2,"A",IF(R46&gt;=60/2,"B",IF(R46&gt;=50/2,"C","D")))</f>
        <v>B</v>
      </c>
      <c r="AA46" s="46" t="str">
        <f>IF(S46&gt;=8*75,"A",IF(S46&gt;=8*60,"B",IF(S46&gt;=8*50,"C","D")))</f>
        <v>C</v>
      </c>
    </row>
    <row r="47" spans="1:27">
      <c r="A47" s="6">
        <v>45</v>
      </c>
      <c r="B47" s="1" t="s">
        <v>21</v>
      </c>
      <c r="C47" s="19">
        <v>34434</v>
      </c>
      <c r="D47" s="16" t="s">
        <v>18</v>
      </c>
      <c r="E47" s="81">
        <v>186</v>
      </c>
      <c r="F47" s="9">
        <v>316</v>
      </c>
      <c r="G47" s="82">
        <v>19.82</v>
      </c>
      <c r="H47" s="9">
        <v>270</v>
      </c>
      <c r="I47" s="82">
        <v>10.58</v>
      </c>
      <c r="J47" s="9">
        <v>19</v>
      </c>
      <c r="K47" s="26">
        <v>77</v>
      </c>
      <c r="L47" s="41">
        <f>MAX(0,(E47-176)*3.6*2)</f>
        <v>72</v>
      </c>
      <c r="M47" s="32">
        <f>MAX(0,(F47-295)*2.3*2)</f>
        <v>96.6</v>
      </c>
      <c r="N47" s="32">
        <f>MAX(0,(G47-13.3)*6.8)</f>
        <v>44.335999999999999</v>
      </c>
      <c r="O47" s="32">
        <f>MAX(0,(H47-226)*1.6)</f>
        <v>70.400000000000006</v>
      </c>
      <c r="P47" s="32">
        <f>MAX(0,(11.4-I47)*54.7)</f>
        <v>44.854000000000021</v>
      </c>
      <c r="Q47" s="32">
        <f>J47*6*0.5</f>
        <v>57</v>
      </c>
      <c r="R47" s="33">
        <f>MAX(0,(K47-38)*2.1*0.5)</f>
        <v>40.950000000000003</v>
      </c>
      <c r="S47" s="42">
        <f>SUM(L47:R47)</f>
        <v>426.14000000000004</v>
      </c>
      <c r="T47" s="41" t="str">
        <f>IF(L47&gt;=2*75,"A",IF(L47&gt;=2*60,"B",IF(L47&gt;=2*50,"C","D")))</f>
        <v>D</v>
      </c>
      <c r="U47" s="32" t="str">
        <f>IF(M47&gt;=2*75,"A",IF(M47&gt;=2*60,"B",IF(M47&gt;=2*50,"C","D")))</f>
        <v>D</v>
      </c>
      <c r="V47" s="32" t="str">
        <f>IF(N47&gt;=75,"A",IF(N47&gt;=60,"B",IF(N47&gt;=50,"C","D")))</f>
        <v>D</v>
      </c>
      <c r="W47" s="32" t="str">
        <f>IF(O47&gt;=75,"A",IF(O47&gt;=60,"B",IF(O47&gt;=50,"C","D")))</f>
        <v>B</v>
      </c>
      <c r="X47" s="32" t="str">
        <f>IF(P47&gt;=75,"A",IF(P47&gt;=60,"B",IF(P47&gt;=50,"C","D")))</f>
        <v>D</v>
      </c>
      <c r="Y47" s="32" t="str">
        <f>IF(Q47&gt;=75/2,"A",IF(Q47&gt;=60/2,"B",IF(Q47&gt;=50/2,"C","D")))</f>
        <v>A</v>
      </c>
      <c r="Z47" s="33" t="str">
        <f>IF(R47&gt;=75/2,"A",IF(R47&gt;=60/2,"B",IF(R47&gt;=50/2,"C","D")))</f>
        <v>A</v>
      </c>
      <c r="AA47" s="46" t="str">
        <f>IF(S47&gt;=8*75,"A",IF(S47&gt;=8*60,"B",IF(S47&gt;=8*50,"C","D")))</f>
        <v>C</v>
      </c>
    </row>
    <row r="48" spans="1:27">
      <c r="A48" s="6">
        <v>46</v>
      </c>
      <c r="B48" s="1" t="s">
        <v>69</v>
      </c>
      <c r="C48" s="19">
        <v>35355</v>
      </c>
      <c r="D48" s="16" t="s">
        <v>155</v>
      </c>
      <c r="E48" s="81">
        <v>190</v>
      </c>
      <c r="F48" s="9">
        <v>324</v>
      </c>
      <c r="G48" s="82">
        <v>17.95</v>
      </c>
      <c r="H48" s="9">
        <v>249</v>
      </c>
      <c r="I48" s="82">
        <v>10.11</v>
      </c>
      <c r="J48" s="9">
        <v>6</v>
      </c>
      <c r="K48" s="26">
        <v>62</v>
      </c>
      <c r="L48" s="41">
        <f>MAX(0,(E48-176)*3.6*2)</f>
        <v>100.8</v>
      </c>
      <c r="M48" s="32">
        <f>MAX(0,(F48-295)*2.3*2)</f>
        <v>133.39999999999998</v>
      </c>
      <c r="N48" s="32">
        <f>MAX(0,(G48-13.3)*6.8)</f>
        <v>31.61999999999999</v>
      </c>
      <c r="O48" s="32">
        <f>MAX(0,(H48-226)*1.6)</f>
        <v>36.800000000000004</v>
      </c>
      <c r="P48" s="32">
        <f>MAX(0,(11.4-I48)*54.7)</f>
        <v>70.563000000000059</v>
      </c>
      <c r="Q48" s="32">
        <f>J48*6*0.5</f>
        <v>18</v>
      </c>
      <c r="R48" s="33">
        <f>MAX(0,(K48-38)*2.1*0.5)</f>
        <v>25.200000000000003</v>
      </c>
      <c r="S48" s="42">
        <f>SUM(L48:R48)</f>
        <v>416.38300000000004</v>
      </c>
      <c r="T48" s="41" t="str">
        <f>IF(L48&gt;=2*75,"A",IF(L48&gt;=2*60,"B",IF(L48&gt;=2*50,"C","D")))</f>
        <v>C</v>
      </c>
      <c r="U48" s="32" t="str">
        <f>IF(M48&gt;=2*75,"A",IF(M48&gt;=2*60,"B",IF(M48&gt;=2*50,"C","D")))</f>
        <v>B</v>
      </c>
      <c r="V48" s="32" t="str">
        <f>IF(N48&gt;=75,"A",IF(N48&gt;=60,"B",IF(N48&gt;=50,"C","D")))</f>
        <v>D</v>
      </c>
      <c r="W48" s="32" t="str">
        <f>IF(O48&gt;=75,"A",IF(O48&gt;=60,"B",IF(O48&gt;=50,"C","D")))</f>
        <v>D</v>
      </c>
      <c r="X48" s="32" t="str">
        <f>IF(P48&gt;=75,"A",IF(P48&gt;=60,"B",IF(P48&gt;=50,"C","D")))</f>
        <v>B</v>
      </c>
      <c r="Y48" s="32" t="str">
        <f>IF(Q48&gt;=75/2,"A",IF(Q48&gt;=60/2,"B",IF(Q48&gt;=50/2,"C","D")))</f>
        <v>D</v>
      </c>
      <c r="Z48" s="33" t="str">
        <f>IF(R48&gt;=75/2,"A",IF(R48&gt;=60/2,"B",IF(R48&gt;=50/2,"C","D")))</f>
        <v>C</v>
      </c>
      <c r="AA48" s="46" t="str">
        <f>IF(S48&gt;=8*75,"A",IF(S48&gt;=8*60,"B",IF(S48&gt;=8*50,"C","D")))</f>
        <v>C</v>
      </c>
    </row>
    <row r="49" spans="1:27">
      <c r="A49" s="6">
        <v>47</v>
      </c>
      <c r="B49" s="1" t="s">
        <v>131</v>
      </c>
      <c r="C49" s="19">
        <v>35195</v>
      </c>
      <c r="D49" s="16" t="s">
        <v>129</v>
      </c>
      <c r="E49" s="81">
        <v>189</v>
      </c>
      <c r="F49" s="9">
        <v>322</v>
      </c>
      <c r="G49" s="82">
        <v>18.7</v>
      </c>
      <c r="H49" s="9">
        <v>265</v>
      </c>
      <c r="I49" s="82">
        <v>10.14</v>
      </c>
      <c r="J49" s="9">
        <v>7</v>
      </c>
      <c r="K49" s="26">
        <v>47</v>
      </c>
      <c r="L49" s="41">
        <f>MAX(0,(E49-176)*3.6*2)</f>
        <v>93.600000000000009</v>
      </c>
      <c r="M49" s="32">
        <f>MAX(0,(F49-295)*2.3*2)</f>
        <v>124.19999999999999</v>
      </c>
      <c r="N49" s="32">
        <f>MAX(0,(G49-13.3)*6.8)</f>
        <v>36.719999999999992</v>
      </c>
      <c r="O49" s="32">
        <f>MAX(0,(H49-226)*1.6)</f>
        <v>62.400000000000006</v>
      </c>
      <c r="P49" s="32">
        <f>MAX(0,(11.4-I49)*54.7)</f>
        <v>68.921999999999997</v>
      </c>
      <c r="Q49" s="32">
        <f>J49*6*0.5</f>
        <v>21</v>
      </c>
      <c r="R49" s="33">
        <f>MAX(0,(K49-38)*2.1*0.5)</f>
        <v>9.4500000000000011</v>
      </c>
      <c r="S49" s="42">
        <f>SUM(L49:R49)</f>
        <v>416.29199999999997</v>
      </c>
      <c r="T49" s="41" t="str">
        <f>IF(L49&gt;=2*75,"A",IF(L49&gt;=2*60,"B",IF(L49&gt;=2*50,"C","D")))</f>
        <v>D</v>
      </c>
      <c r="U49" s="32" t="str">
        <f>IF(M49&gt;=2*75,"A",IF(M49&gt;=2*60,"B",IF(M49&gt;=2*50,"C","D")))</f>
        <v>B</v>
      </c>
      <c r="V49" s="32" t="str">
        <f>IF(N49&gt;=75,"A",IF(N49&gt;=60,"B",IF(N49&gt;=50,"C","D")))</f>
        <v>D</v>
      </c>
      <c r="W49" s="32" t="str">
        <f>IF(O49&gt;=75,"A",IF(O49&gt;=60,"B",IF(O49&gt;=50,"C","D")))</f>
        <v>B</v>
      </c>
      <c r="X49" s="32" t="str">
        <f>IF(P49&gt;=75,"A",IF(P49&gt;=60,"B",IF(P49&gt;=50,"C","D")))</f>
        <v>B</v>
      </c>
      <c r="Y49" s="32" t="str">
        <f>IF(Q49&gt;=75/2,"A",IF(Q49&gt;=60/2,"B",IF(Q49&gt;=50/2,"C","D")))</f>
        <v>D</v>
      </c>
      <c r="Z49" s="33" t="str">
        <f>IF(R49&gt;=75/2,"A",IF(R49&gt;=60/2,"B",IF(R49&gt;=50/2,"C","D")))</f>
        <v>D</v>
      </c>
      <c r="AA49" s="46" t="str">
        <f>IF(S49&gt;=8*75,"A",IF(S49&gt;=8*60,"B",IF(S49&gt;=8*50,"C","D")))</f>
        <v>C</v>
      </c>
    </row>
    <row r="50" spans="1:27">
      <c r="A50" s="6">
        <v>48</v>
      </c>
      <c r="B50" s="1" t="s">
        <v>144</v>
      </c>
      <c r="C50" s="19">
        <v>34036</v>
      </c>
      <c r="D50" s="16" t="s">
        <v>142</v>
      </c>
      <c r="E50" s="81">
        <v>183</v>
      </c>
      <c r="F50" s="9">
        <v>318</v>
      </c>
      <c r="G50" s="82">
        <v>22.12</v>
      </c>
      <c r="H50" s="9">
        <v>273</v>
      </c>
      <c r="I50" s="82">
        <v>9.94</v>
      </c>
      <c r="J50" s="9">
        <v>7</v>
      </c>
      <c r="K50" s="26">
        <v>60</v>
      </c>
      <c r="L50" s="41">
        <f>MAX(0,(E50-176)*3.6*2)</f>
        <v>50.4</v>
      </c>
      <c r="M50" s="32">
        <f>MAX(0,(F50-295)*2.3*2)</f>
        <v>105.8</v>
      </c>
      <c r="N50" s="32">
        <f>MAX(0,(G50-13.3)*6.8)</f>
        <v>59.975999999999999</v>
      </c>
      <c r="O50" s="32">
        <f>MAX(0,(H50-226)*1.6)</f>
        <v>75.2</v>
      </c>
      <c r="P50" s="32">
        <f>MAX(0,(11.4-I50)*54.7)</f>
        <v>79.862000000000052</v>
      </c>
      <c r="Q50" s="32">
        <f>J50*6*0.5</f>
        <v>21</v>
      </c>
      <c r="R50" s="33">
        <f>MAX(0,(K50-38)*2.1*0.5)</f>
        <v>23.1</v>
      </c>
      <c r="S50" s="42">
        <f>SUM(L50:R50)</f>
        <v>415.33800000000008</v>
      </c>
      <c r="T50" s="41" t="str">
        <f>IF(L50&gt;=2*75,"A",IF(L50&gt;=2*60,"B",IF(L50&gt;=2*50,"C","D")))</f>
        <v>D</v>
      </c>
      <c r="U50" s="32" t="str">
        <f>IF(M50&gt;=2*75,"A",IF(M50&gt;=2*60,"B",IF(M50&gt;=2*50,"C","D")))</f>
        <v>C</v>
      </c>
      <c r="V50" s="32" t="str">
        <f>IF(N50&gt;=75,"A",IF(N50&gt;=60,"B",IF(N50&gt;=50,"C","D")))</f>
        <v>C</v>
      </c>
      <c r="W50" s="32" t="str">
        <f>IF(O50&gt;=75,"A",IF(O50&gt;=60,"B",IF(O50&gt;=50,"C","D")))</f>
        <v>A</v>
      </c>
      <c r="X50" s="32" t="str">
        <f>IF(P50&gt;=75,"A",IF(P50&gt;=60,"B",IF(P50&gt;=50,"C","D")))</f>
        <v>A</v>
      </c>
      <c r="Y50" s="32" t="str">
        <f>IF(Q50&gt;=75/2,"A",IF(Q50&gt;=60/2,"B",IF(Q50&gt;=50/2,"C","D")))</f>
        <v>D</v>
      </c>
      <c r="Z50" s="33" t="str">
        <f>IF(R50&gt;=75/2,"A",IF(R50&gt;=60/2,"B",IF(R50&gt;=50/2,"C","D")))</f>
        <v>D</v>
      </c>
      <c r="AA50" s="46" t="str">
        <f>IF(S50&gt;=8*75,"A",IF(S50&gt;=8*60,"B",IF(S50&gt;=8*50,"C","D")))</f>
        <v>C</v>
      </c>
    </row>
    <row r="51" spans="1:27">
      <c r="A51" s="6">
        <v>49</v>
      </c>
      <c r="B51" s="1" t="s">
        <v>41</v>
      </c>
      <c r="C51" s="19">
        <v>34745</v>
      </c>
      <c r="D51" s="16" t="s">
        <v>42</v>
      </c>
      <c r="E51" s="81">
        <v>192</v>
      </c>
      <c r="F51" s="9">
        <v>326</v>
      </c>
      <c r="G51" s="82">
        <v>15.7</v>
      </c>
      <c r="H51" s="9">
        <v>252</v>
      </c>
      <c r="I51" s="82">
        <v>10.4</v>
      </c>
      <c r="J51" s="9">
        <v>7</v>
      </c>
      <c r="K51" s="26">
        <v>57</v>
      </c>
      <c r="L51" s="41">
        <f>MAX(0,(E51-176)*3.6*2)</f>
        <v>115.2</v>
      </c>
      <c r="M51" s="32">
        <f>MAX(0,(F51-295)*2.3*2)</f>
        <v>142.6</v>
      </c>
      <c r="N51" s="32">
        <f>MAX(0,(G51-13.3)*6.8)</f>
        <v>16.31999999999999</v>
      </c>
      <c r="O51" s="32">
        <f>MAX(0,(H51-226)*1.6)</f>
        <v>41.6</v>
      </c>
      <c r="P51" s="32">
        <f>MAX(0,(11.4-I51)*54.7)</f>
        <v>54.7</v>
      </c>
      <c r="Q51" s="32">
        <f>J51*6*0.5</f>
        <v>21</v>
      </c>
      <c r="R51" s="33">
        <f>MAX(0,(K51-38)*2.1*0.5)</f>
        <v>19.95</v>
      </c>
      <c r="S51" s="42">
        <f>SUM(L51:R51)</f>
        <v>411.37</v>
      </c>
      <c r="T51" s="41" t="str">
        <f>IF(L51&gt;=2*75,"A",IF(L51&gt;=2*60,"B",IF(L51&gt;=2*50,"C","D")))</f>
        <v>C</v>
      </c>
      <c r="U51" s="32" t="str">
        <f>IF(M51&gt;=2*75,"A",IF(M51&gt;=2*60,"B",IF(M51&gt;=2*50,"C","D")))</f>
        <v>B</v>
      </c>
      <c r="V51" s="32" t="str">
        <f>IF(N51&gt;=75,"A",IF(N51&gt;=60,"B",IF(N51&gt;=50,"C","D")))</f>
        <v>D</v>
      </c>
      <c r="W51" s="32" t="str">
        <f>IF(O51&gt;=75,"A",IF(O51&gt;=60,"B",IF(O51&gt;=50,"C","D")))</f>
        <v>D</v>
      </c>
      <c r="X51" s="32" t="str">
        <f>IF(P51&gt;=75,"A",IF(P51&gt;=60,"B",IF(P51&gt;=50,"C","D")))</f>
        <v>C</v>
      </c>
      <c r="Y51" s="32" t="str">
        <f>IF(Q51&gt;=75/2,"A",IF(Q51&gt;=60/2,"B",IF(Q51&gt;=50/2,"C","D")))</f>
        <v>D</v>
      </c>
      <c r="Z51" s="33" t="str">
        <f>IF(R51&gt;=75/2,"A",IF(R51&gt;=60/2,"B",IF(R51&gt;=50/2,"C","D")))</f>
        <v>D</v>
      </c>
      <c r="AA51" s="46" t="str">
        <f>IF(S51&gt;=8*75,"A",IF(S51&gt;=8*60,"B",IF(S51&gt;=8*50,"C","D")))</f>
        <v>C</v>
      </c>
    </row>
    <row r="52" spans="1:27">
      <c r="A52" s="6">
        <v>50</v>
      </c>
      <c r="B52" s="1" t="s">
        <v>106</v>
      </c>
      <c r="C52" s="19">
        <v>34229</v>
      </c>
      <c r="D52" s="16" t="s">
        <v>103</v>
      </c>
      <c r="E52" s="81">
        <v>190</v>
      </c>
      <c r="F52" s="9">
        <v>322</v>
      </c>
      <c r="G52" s="82">
        <v>19.649999999999999</v>
      </c>
      <c r="H52" s="9">
        <v>264</v>
      </c>
      <c r="I52" s="82">
        <v>10.47</v>
      </c>
      <c r="J52" s="9">
        <v>5</v>
      </c>
      <c r="K52" s="26">
        <v>52</v>
      </c>
      <c r="L52" s="41">
        <f>MAX(0,(E52-176)*3.6*2)</f>
        <v>100.8</v>
      </c>
      <c r="M52" s="32">
        <f>MAX(0,(F52-295)*2.3*2)</f>
        <v>124.19999999999999</v>
      </c>
      <c r="N52" s="32">
        <f>MAX(0,(G52-13.3)*6.8)</f>
        <v>43.179999999999986</v>
      </c>
      <c r="O52" s="32">
        <f>MAX(0,(H52-226)*1.6)</f>
        <v>60.800000000000004</v>
      </c>
      <c r="P52" s="32">
        <f>MAX(0,(11.4-I52)*54.7)</f>
        <v>50.870999999999988</v>
      </c>
      <c r="Q52" s="32">
        <f>J52*6*0.5</f>
        <v>15</v>
      </c>
      <c r="R52" s="33">
        <f>MAX(0,(K52-38)*2.1*0.5)</f>
        <v>14.700000000000001</v>
      </c>
      <c r="S52" s="42">
        <f>SUM(L52:R52)</f>
        <v>409.55099999999999</v>
      </c>
      <c r="T52" s="41" t="str">
        <f>IF(L52&gt;=2*75,"A",IF(L52&gt;=2*60,"B",IF(L52&gt;=2*50,"C","D")))</f>
        <v>C</v>
      </c>
      <c r="U52" s="32" t="str">
        <f>IF(M52&gt;=2*75,"A",IF(M52&gt;=2*60,"B",IF(M52&gt;=2*50,"C","D")))</f>
        <v>B</v>
      </c>
      <c r="V52" s="32" t="str">
        <f>IF(N52&gt;=75,"A",IF(N52&gt;=60,"B",IF(N52&gt;=50,"C","D")))</f>
        <v>D</v>
      </c>
      <c r="W52" s="32" t="str">
        <f>IF(O52&gt;=75,"A",IF(O52&gt;=60,"B",IF(O52&gt;=50,"C","D")))</f>
        <v>B</v>
      </c>
      <c r="X52" s="32" t="str">
        <f>IF(P52&gt;=75,"A",IF(P52&gt;=60,"B",IF(P52&gt;=50,"C","D")))</f>
        <v>C</v>
      </c>
      <c r="Y52" s="32" t="str">
        <f>IF(Q52&gt;=75/2,"A",IF(Q52&gt;=60/2,"B",IF(Q52&gt;=50/2,"C","D")))</f>
        <v>D</v>
      </c>
      <c r="Z52" s="33" t="str">
        <f>IF(R52&gt;=75/2,"A",IF(R52&gt;=60/2,"B",IF(R52&gt;=50/2,"C","D")))</f>
        <v>D</v>
      </c>
      <c r="AA52" s="46" t="str">
        <f>IF(S52&gt;=8*75,"A",IF(S52&gt;=8*60,"B",IF(S52&gt;=8*50,"C","D")))</f>
        <v>C</v>
      </c>
    </row>
    <row r="53" spans="1:27">
      <c r="A53" s="6">
        <v>51</v>
      </c>
      <c r="B53" s="1" t="s">
        <v>83</v>
      </c>
      <c r="C53" s="19">
        <v>34440</v>
      </c>
      <c r="D53" s="16" t="s">
        <v>78</v>
      </c>
      <c r="E53" s="81">
        <v>190</v>
      </c>
      <c r="F53" s="9">
        <v>322</v>
      </c>
      <c r="G53" s="82">
        <v>17.100000000000001</v>
      </c>
      <c r="H53" s="9">
        <v>263</v>
      </c>
      <c r="I53" s="82">
        <v>10.35</v>
      </c>
      <c r="J53" s="9">
        <v>5</v>
      </c>
      <c r="K53" s="26">
        <v>62</v>
      </c>
      <c r="L53" s="41">
        <f>MAX(0,(E53-176)*3.6*2)</f>
        <v>100.8</v>
      </c>
      <c r="M53" s="32">
        <f>MAX(0,(F53-295)*2.3*2)</f>
        <v>124.19999999999999</v>
      </c>
      <c r="N53" s="32">
        <f>MAX(0,(G53-13.3)*6.8)</f>
        <v>25.840000000000003</v>
      </c>
      <c r="O53" s="32">
        <f>MAX(0,(H53-226)*1.6)</f>
        <v>59.2</v>
      </c>
      <c r="P53" s="32">
        <f>MAX(0,(11.4-I53)*54.7)</f>
        <v>57.435000000000045</v>
      </c>
      <c r="Q53" s="32">
        <f>J53*6*0.5</f>
        <v>15</v>
      </c>
      <c r="R53" s="33">
        <f>MAX(0,(K53-38)*2.1*0.5)</f>
        <v>25.200000000000003</v>
      </c>
      <c r="S53" s="42">
        <f>SUM(L53:R53)</f>
        <v>407.67500000000007</v>
      </c>
      <c r="T53" s="41" t="str">
        <f>IF(L53&gt;=2*75,"A",IF(L53&gt;=2*60,"B",IF(L53&gt;=2*50,"C","D")))</f>
        <v>C</v>
      </c>
      <c r="U53" s="32" t="str">
        <f>IF(M53&gt;=2*75,"A",IF(M53&gt;=2*60,"B",IF(M53&gt;=2*50,"C","D")))</f>
        <v>B</v>
      </c>
      <c r="V53" s="32" t="str">
        <f>IF(N53&gt;=75,"A",IF(N53&gt;=60,"B",IF(N53&gt;=50,"C","D")))</f>
        <v>D</v>
      </c>
      <c r="W53" s="32" t="str">
        <f>IF(O53&gt;=75,"A",IF(O53&gt;=60,"B",IF(O53&gt;=50,"C","D")))</f>
        <v>C</v>
      </c>
      <c r="X53" s="32" t="str">
        <f>IF(P53&gt;=75,"A",IF(P53&gt;=60,"B",IF(P53&gt;=50,"C","D")))</f>
        <v>C</v>
      </c>
      <c r="Y53" s="32" t="str">
        <f>IF(Q53&gt;=75/2,"A",IF(Q53&gt;=60/2,"B",IF(Q53&gt;=50/2,"C","D")))</f>
        <v>D</v>
      </c>
      <c r="Z53" s="33" t="str">
        <f>IF(R53&gt;=75/2,"A",IF(R53&gt;=60/2,"B",IF(R53&gt;=50/2,"C","D")))</f>
        <v>C</v>
      </c>
      <c r="AA53" s="46" t="str">
        <f>IF(S53&gt;=8*75,"A",IF(S53&gt;=8*60,"B",IF(S53&gt;=8*50,"C","D")))</f>
        <v>C</v>
      </c>
    </row>
    <row r="54" spans="1:27">
      <c r="A54" s="6">
        <v>52</v>
      </c>
      <c r="B54" s="1" t="s">
        <v>13</v>
      </c>
      <c r="C54" s="19">
        <v>34447</v>
      </c>
      <c r="D54" s="16" t="s">
        <v>5</v>
      </c>
      <c r="E54" s="81">
        <v>189</v>
      </c>
      <c r="F54" s="9">
        <v>326</v>
      </c>
      <c r="G54" s="82">
        <v>17.5</v>
      </c>
      <c r="H54" s="9">
        <v>258</v>
      </c>
      <c r="I54" s="82">
        <v>10.41</v>
      </c>
      <c r="J54" s="9">
        <v>4</v>
      </c>
      <c r="K54" s="26">
        <v>62</v>
      </c>
      <c r="L54" s="41">
        <f>MAX(0,(E54-176)*3.6*2)</f>
        <v>93.600000000000009</v>
      </c>
      <c r="M54" s="32">
        <f>MAX(0,(F54-295)*2.3*2)</f>
        <v>142.6</v>
      </c>
      <c r="N54" s="32">
        <f>MAX(0,(G54-13.3)*6.8)</f>
        <v>28.559999999999995</v>
      </c>
      <c r="O54" s="32">
        <f>MAX(0,(H54-226)*1.6)</f>
        <v>51.2</v>
      </c>
      <c r="P54" s="32">
        <f>MAX(0,(11.4-I54)*54.7)</f>
        <v>54.153000000000013</v>
      </c>
      <c r="Q54" s="32">
        <f>J54*6*0.5</f>
        <v>12</v>
      </c>
      <c r="R54" s="33">
        <f>MAX(0,(K54-38)*2.1*0.5)</f>
        <v>25.200000000000003</v>
      </c>
      <c r="S54" s="42">
        <f>SUM(L54:R54)</f>
        <v>407.31299999999999</v>
      </c>
      <c r="T54" s="41" t="str">
        <f>IF(L54&gt;=2*75,"A",IF(L54&gt;=2*60,"B",IF(L54&gt;=2*50,"C","D")))</f>
        <v>D</v>
      </c>
      <c r="U54" s="32" t="str">
        <f>IF(M54&gt;=2*75,"A",IF(M54&gt;=2*60,"B",IF(M54&gt;=2*50,"C","D")))</f>
        <v>B</v>
      </c>
      <c r="V54" s="32" t="str">
        <f>IF(N54&gt;=75,"A",IF(N54&gt;=60,"B",IF(N54&gt;=50,"C","D")))</f>
        <v>D</v>
      </c>
      <c r="W54" s="32" t="str">
        <f>IF(O54&gt;=75,"A",IF(O54&gt;=60,"B",IF(O54&gt;=50,"C","D")))</f>
        <v>C</v>
      </c>
      <c r="X54" s="32" t="str">
        <f>IF(P54&gt;=75,"A",IF(P54&gt;=60,"B",IF(P54&gt;=50,"C","D")))</f>
        <v>C</v>
      </c>
      <c r="Y54" s="32" t="str">
        <f>IF(Q54&gt;=75/2,"A",IF(Q54&gt;=60/2,"B",IF(Q54&gt;=50/2,"C","D")))</f>
        <v>D</v>
      </c>
      <c r="Z54" s="33" t="str">
        <f>IF(R54&gt;=75/2,"A",IF(R54&gt;=60/2,"B",IF(R54&gt;=50/2,"C","D")))</f>
        <v>C</v>
      </c>
      <c r="AA54" s="46" t="str">
        <f>IF(S54&gt;=8*75,"A",IF(S54&gt;=8*60,"B",IF(S54&gt;=8*50,"C","D")))</f>
        <v>C</v>
      </c>
    </row>
    <row r="55" spans="1:27">
      <c r="A55" s="6">
        <v>53</v>
      </c>
      <c r="B55" s="1" t="s">
        <v>96</v>
      </c>
      <c r="C55" s="19">
        <v>34689</v>
      </c>
      <c r="D55" s="16" t="s">
        <v>154</v>
      </c>
      <c r="E55" s="81">
        <v>184</v>
      </c>
      <c r="F55" s="9">
        <v>318</v>
      </c>
      <c r="G55" s="82">
        <v>17.22</v>
      </c>
      <c r="H55" s="9">
        <v>281</v>
      </c>
      <c r="I55" s="82">
        <v>9.9</v>
      </c>
      <c r="J55" s="9">
        <v>8</v>
      </c>
      <c r="K55" s="26">
        <v>57</v>
      </c>
      <c r="L55" s="41">
        <f>MAX(0,(E55-176)*3.6*2)</f>
        <v>57.6</v>
      </c>
      <c r="M55" s="32">
        <f>MAX(0,(F55-295)*2.3*2)</f>
        <v>105.8</v>
      </c>
      <c r="N55" s="32">
        <f>MAX(0,(G55-13.3)*6.8)</f>
        <v>26.655999999999988</v>
      </c>
      <c r="O55" s="32">
        <f>MAX(0,(H55-226)*1.6)</f>
        <v>88</v>
      </c>
      <c r="P55" s="32">
        <f>MAX(0,(11.4-I55)*54.7)</f>
        <v>82.050000000000011</v>
      </c>
      <c r="Q55" s="32">
        <f>J55*6*0.5</f>
        <v>24</v>
      </c>
      <c r="R55" s="33">
        <f>MAX(0,(K55-38)*2.1*0.5)</f>
        <v>19.95</v>
      </c>
      <c r="S55" s="42">
        <f>SUM(L55:R55)</f>
        <v>404.05599999999998</v>
      </c>
      <c r="T55" s="41" t="str">
        <f>IF(L55&gt;=2*75,"A",IF(L55&gt;=2*60,"B",IF(L55&gt;=2*50,"C","D")))</f>
        <v>D</v>
      </c>
      <c r="U55" s="32" t="str">
        <f>IF(M55&gt;=2*75,"A",IF(M55&gt;=2*60,"B",IF(M55&gt;=2*50,"C","D")))</f>
        <v>C</v>
      </c>
      <c r="V55" s="32" t="str">
        <f>IF(N55&gt;=75,"A",IF(N55&gt;=60,"B",IF(N55&gt;=50,"C","D")))</f>
        <v>D</v>
      </c>
      <c r="W55" s="32" t="str">
        <f>IF(O55&gt;=75,"A",IF(O55&gt;=60,"B",IF(O55&gt;=50,"C","D")))</f>
        <v>A</v>
      </c>
      <c r="X55" s="32" t="str">
        <f>IF(P55&gt;=75,"A",IF(P55&gt;=60,"B",IF(P55&gt;=50,"C","D")))</f>
        <v>A</v>
      </c>
      <c r="Y55" s="32" t="str">
        <f>IF(Q55&gt;=75/2,"A",IF(Q55&gt;=60/2,"B",IF(Q55&gt;=50/2,"C","D")))</f>
        <v>D</v>
      </c>
      <c r="Z55" s="33" t="str">
        <f>IF(R55&gt;=75/2,"A",IF(R55&gt;=60/2,"B",IF(R55&gt;=50/2,"C","D")))</f>
        <v>D</v>
      </c>
      <c r="AA55" s="46" t="str">
        <f>IF(S55&gt;=8*75,"A",IF(S55&gt;=8*60,"B",IF(S55&gt;=8*50,"C","D")))</f>
        <v>C</v>
      </c>
    </row>
    <row r="56" spans="1:27">
      <c r="A56" s="6">
        <v>54</v>
      </c>
      <c r="B56" s="1" t="s">
        <v>45</v>
      </c>
      <c r="C56" s="19">
        <v>34114</v>
      </c>
      <c r="D56" s="16" t="s">
        <v>42</v>
      </c>
      <c r="E56" s="81">
        <v>193</v>
      </c>
      <c r="F56" s="9">
        <v>324</v>
      </c>
      <c r="G56" s="82"/>
      <c r="H56" s="9">
        <v>268</v>
      </c>
      <c r="I56" s="82">
        <v>9.94</v>
      </c>
      <c r="J56" s="9"/>
      <c r="K56" s="26"/>
      <c r="L56" s="41">
        <f>MAX(0,(E56-176)*3.6*2)</f>
        <v>122.4</v>
      </c>
      <c r="M56" s="32">
        <f>MAX(0,(F56-295)*2.3*2)</f>
        <v>133.39999999999998</v>
      </c>
      <c r="N56" s="32">
        <f>MAX(0,(G56-13.3)*6.8)</f>
        <v>0</v>
      </c>
      <c r="O56" s="32">
        <f>MAX(0,(H56-226)*1.6)</f>
        <v>67.2</v>
      </c>
      <c r="P56" s="32">
        <f>MAX(0,(11.4-I56)*54.7)</f>
        <v>79.862000000000052</v>
      </c>
      <c r="Q56" s="32">
        <f>J56*6*0.5</f>
        <v>0</v>
      </c>
      <c r="R56" s="33">
        <f>MAX(0,(K56-38)*2.1*0.5)</f>
        <v>0</v>
      </c>
      <c r="S56" s="42">
        <f>SUM(L56:R56)</f>
        <v>402.86200000000008</v>
      </c>
      <c r="T56" s="41" t="str">
        <f>IF(L56&gt;=2*75,"A",IF(L56&gt;=2*60,"B",IF(L56&gt;=2*50,"C","D")))</f>
        <v>B</v>
      </c>
      <c r="U56" s="32" t="str">
        <f>IF(M56&gt;=2*75,"A",IF(M56&gt;=2*60,"B",IF(M56&gt;=2*50,"C","D")))</f>
        <v>B</v>
      </c>
      <c r="V56" s="32" t="str">
        <f>IF(N56&gt;=75,"A",IF(N56&gt;=60,"B",IF(N56&gt;=50,"C","D")))</f>
        <v>D</v>
      </c>
      <c r="W56" s="32" t="str">
        <f>IF(O56&gt;=75,"A",IF(O56&gt;=60,"B",IF(O56&gt;=50,"C","D")))</f>
        <v>B</v>
      </c>
      <c r="X56" s="32" t="str">
        <f>IF(P56&gt;=75,"A",IF(P56&gt;=60,"B",IF(P56&gt;=50,"C","D")))</f>
        <v>A</v>
      </c>
      <c r="Y56" s="32" t="str">
        <f>IF(Q56&gt;=75/2,"A",IF(Q56&gt;=60/2,"B",IF(Q56&gt;=50/2,"C","D")))</f>
        <v>D</v>
      </c>
      <c r="Z56" s="33" t="str">
        <f>IF(R56&gt;=75/2,"A",IF(R56&gt;=60/2,"B",IF(R56&gt;=50/2,"C","D")))</f>
        <v>D</v>
      </c>
      <c r="AA56" s="46" t="str">
        <f>IF(S56&gt;=8*75,"A",IF(S56&gt;=8*60,"B",IF(S56&gt;=8*50,"C","D")))</f>
        <v>C</v>
      </c>
    </row>
    <row r="57" spans="1:27" ht="13.5" thickBot="1">
      <c r="A57" s="7">
        <v>55</v>
      </c>
      <c r="B57" s="27" t="s">
        <v>99</v>
      </c>
      <c r="C57" s="20">
        <v>35007</v>
      </c>
      <c r="D57" s="78" t="s">
        <v>154</v>
      </c>
      <c r="E57" s="83">
        <v>191</v>
      </c>
      <c r="F57" s="28">
        <v>324</v>
      </c>
      <c r="G57" s="84">
        <v>17.399999999999999</v>
      </c>
      <c r="H57" s="28">
        <v>240</v>
      </c>
      <c r="I57" s="84">
        <v>10.41</v>
      </c>
      <c r="J57" s="28">
        <v>12</v>
      </c>
      <c r="K57" s="29">
        <v>57</v>
      </c>
      <c r="L57" s="43">
        <f>MAX(0,(E57-176)*3.6*2)</f>
        <v>108</v>
      </c>
      <c r="M57" s="34">
        <f>MAX(0,(F57-295)*2.3*2)</f>
        <v>133.39999999999998</v>
      </c>
      <c r="N57" s="34">
        <f>MAX(0,(G57-13.3)*6.8)</f>
        <v>27.879999999999985</v>
      </c>
      <c r="O57" s="34">
        <f>MAX(0,(H57-226)*1.6)</f>
        <v>22.400000000000002</v>
      </c>
      <c r="P57" s="34">
        <f>MAX(0,(11.4-I57)*54.7)</f>
        <v>54.153000000000013</v>
      </c>
      <c r="Q57" s="34">
        <f>J57*6*0.5</f>
        <v>36</v>
      </c>
      <c r="R57" s="35">
        <f>MAX(0,(K57-38)*2.1*0.5)</f>
        <v>19.95</v>
      </c>
      <c r="S57" s="44">
        <f>SUM(L57:R57)</f>
        <v>401.78299999999996</v>
      </c>
      <c r="T57" s="43" t="str">
        <f>IF(L57&gt;=2*75,"A",IF(L57&gt;=2*60,"B",IF(L57&gt;=2*50,"C","D")))</f>
        <v>C</v>
      </c>
      <c r="U57" s="34" t="str">
        <f>IF(M57&gt;=2*75,"A",IF(M57&gt;=2*60,"B",IF(M57&gt;=2*50,"C","D")))</f>
        <v>B</v>
      </c>
      <c r="V57" s="34" t="str">
        <f>IF(N57&gt;=75,"A",IF(N57&gt;=60,"B",IF(N57&gt;=50,"C","D")))</f>
        <v>D</v>
      </c>
      <c r="W57" s="34" t="str">
        <f>IF(O57&gt;=75,"A",IF(O57&gt;=60,"B",IF(O57&gt;=50,"C","D")))</f>
        <v>D</v>
      </c>
      <c r="X57" s="34" t="str">
        <f>IF(P57&gt;=75,"A",IF(P57&gt;=60,"B",IF(P57&gt;=50,"C","D")))</f>
        <v>C</v>
      </c>
      <c r="Y57" s="34" t="str">
        <f>IF(Q57&gt;=75/2,"A",IF(Q57&gt;=60/2,"B",IF(Q57&gt;=50/2,"C","D")))</f>
        <v>B</v>
      </c>
      <c r="Z57" s="35" t="str">
        <f>IF(R57&gt;=75/2,"A",IF(R57&gt;=60/2,"B",IF(R57&gt;=50/2,"C","D")))</f>
        <v>D</v>
      </c>
      <c r="AA57" s="47" t="str">
        <f>IF(S57&gt;=8*75,"A",IF(S57&gt;=8*60,"B",IF(S57&gt;=8*50,"C","D")))</f>
        <v>C</v>
      </c>
    </row>
    <row r="58" spans="1:27">
      <c r="A58" s="6">
        <v>56</v>
      </c>
      <c r="B58" s="1" t="s">
        <v>43</v>
      </c>
      <c r="C58" s="19">
        <v>35061</v>
      </c>
      <c r="D58" s="16" t="s">
        <v>42</v>
      </c>
      <c r="E58" s="81">
        <v>200</v>
      </c>
      <c r="F58" s="9">
        <v>324</v>
      </c>
      <c r="G58" s="82">
        <v>19.5</v>
      </c>
      <c r="H58" s="9">
        <v>233</v>
      </c>
      <c r="I58" s="82">
        <v>10.93</v>
      </c>
      <c r="J58" s="9">
        <v>0</v>
      </c>
      <c r="K58" s="26">
        <v>52</v>
      </c>
      <c r="L58" s="41">
        <f>MAX(0,(E58-176)*3.6*2)</f>
        <v>172.8</v>
      </c>
      <c r="M58" s="32">
        <f>MAX(0,(F58-295)*2.3*2)</f>
        <v>133.39999999999998</v>
      </c>
      <c r="N58" s="32">
        <f>MAX(0,(G58-13.3)*6.8)</f>
        <v>42.16</v>
      </c>
      <c r="O58" s="32">
        <f>MAX(0,(H58-226)*1.6)</f>
        <v>11.200000000000001</v>
      </c>
      <c r="P58" s="32">
        <f>MAX(0,(11.4-I58)*54.7)</f>
        <v>25.709000000000035</v>
      </c>
      <c r="Q58" s="32">
        <f>J58*6*0.5</f>
        <v>0</v>
      </c>
      <c r="R58" s="33">
        <f>MAX(0,(K58-38)*2.1*0.5)</f>
        <v>14.700000000000001</v>
      </c>
      <c r="S58" s="42">
        <f>SUM(L58:R58)</f>
        <v>399.96900000000005</v>
      </c>
      <c r="T58" s="41" t="str">
        <f>IF(L58&gt;=2*75,"A",IF(L58&gt;=2*60,"B",IF(L58&gt;=2*50,"C","D")))</f>
        <v>A</v>
      </c>
      <c r="U58" s="32" t="str">
        <f>IF(M58&gt;=2*75,"A",IF(M58&gt;=2*60,"B",IF(M58&gt;=2*50,"C","D")))</f>
        <v>B</v>
      </c>
      <c r="V58" s="32" t="str">
        <f>IF(N58&gt;=75,"A",IF(N58&gt;=60,"B",IF(N58&gt;=50,"C","D")))</f>
        <v>D</v>
      </c>
      <c r="W58" s="32" t="str">
        <f>IF(O58&gt;=75,"A",IF(O58&gt;=60,"B",IF(O58&gt;=50,"C","D")))</f>
        <v>D</v>
      </c>
      <c r="X58" s="32" t="str">
        <f>IF(P58&gt;=75,"A",IF(P58&gt;=60,"B",IF(P58&gt;=50,"C","D")))</f>
        <v>D</v>
      </c>
      <c r="Y58" s="32" t="str">
        <f>IF(Q58&gt;=75/2,"A",IF(Q58&gt;=60/2,"B",IF(Q58&gt;=50/2,"C","D")))</f>
        <v>D</v>
      </c>
      <c r="Z58" s="33" t="str">
        <f>IF(R58&gt;=75/2,"A",IF(R58&gt;=60/2,"B",IF(R58&gt;=50/2,"C","D")))</f>
        <v>D</v>
      </c>
      <c r="AA58" s="46" t="str">
        <f>IF(S58&gt;=8*75,"A",IF(S58&gt;=8*60,"B",IF(S58&gt;=8*50,"C","D")))</f>
        <v>D</v>
      </c>
    </row>
    <row r="59" spans="1:27">
      <c r="A59" s="6">
        <v>57</v>
      </c>
      <c r="B59" s="1" t="s">
        <v>117</v>
      </c>
      <c r="C59" s="19">
        <v>34953</v>
      </c>
      <c r="D59" s="16" t="s">
        <v>116</v>
      </c>
      <c r="E59" s="81">
        <v>182</v>
      </c>
      <c r="F59" s="9">
        <v>318</v>
      </c>
      <c r="G59" s="82">
        <v>17.95</v>
      </c>
      <c r="H59" s="9">
        <v>276</v>
      </c>
      <c r="I59" s="82">
        <v>10.23</v>
      </c>
      <c r="J59" s="9">
        <v>13</v>
      </c>
      <c r="K59" s="26">
        <v>72</v>
      </c>
      <c r="L59" s="41">
        <f>MAX(0,(E59-176)*3.6*2)</f>
        <v>43.2</v>
      </c>
      <c r="M59" s="32">
        <f>MAX(0,(F59-295)*2.3*2)</f>
        <v>105.8</v>
      </c>
      <c r="N59" s="32">
        <f>MAX(0,(G59-13.3)*6.8)</f>
        <v>31.61999999999999</v>
      </c>
      <c r="O59" s="32">
        <f>MAX(0,(H59-226)*1.6)</f>
        <v>80</v>
      </c>
      <c r="P59" s="32">
        <f>MAX(0,(11.4-I59)*54.7)</f>
        <v>63.999000000000002</v>
      </c>
      <c r="Q59" s="32">
        <f>J59*6*0.5</f>
        <v>39</v>
      </c>
      <c r="R59" s="33">
        <f>MAX(0,(K59-38)*2.1*0.5)</f>
        <v>35.700000000000003</v>
      </c>
      <c r="S59" s="42">
        <f>SUM(L59:R59)</f>
        <v>399.31900000000002</v>
      </c>
      <c r="T59" s="41" t="str">
        <f>IF(L59&gt;=2*75,"A",IF(L59&gt;=2*60,"B",IF(L59&gt;=2*50,"C","D")))</f>
        <v>D</v>
      </c>
      <c r="U59" s="32" t="str">
        <f>IF(M59&gt;=2*75,"A",IF(M59&gt;=2*60,"B",IF(M59&gt;=2*50,"C","D")))</f>
        <v>C</v>
      </c>
      <c r="V59" s="32" t="str">
        <f>IF(N59&gt;=75,"A",IF(N59&gt;=60,"B",IF(N59&gt;=50,"C","D")))</f>
        <v>D</v>
      </c>
      <c r="W59" s="32" t="str">
        <f>IF(O59&gt;=75,"A",IF(O59&gt;=60,"B",IF(O59&gt;=50,"C","D")))</f>
        <v>A</v>
      </c>
      <c r="X59" s="32" t="str">
        <f>IF(P59&gt;=75,"A",IF(P59&gt;=60,"B",IF(P59&gt;=50,"C","D")))</f>
        <v>B</v>
      </c>
      <c r="Y59" s="32" t="str">
        <f>IF(Q59&gt;=75/2,"A",IF(Q59&gt;=60/2,"B",IF(Q59&gt;=50/2,"C","D")))</f>
        <v>A</v>
      </c>
      <c r="Z59" s="33" t="str">
        <f>IF(R59&gt;=75/2,"A",IF(R59&gt;=60/2,"B",IF(R59&gt;=50/2,"C","D")))</f>
        <v>B</v>
      </c>
      <c r="AA59" s="46" t="str">
        <f>IF(S59&gt;=8*75,"A",IF(S59&gt;=8*60,"B",IF(S59&gt;=8*50,"C","D")))</f>
        <v>D</v>
      </c>
    </row>
    <row r="60" spans="1:27">
      <c r="A60" s="6">
        <v>58</v>
      </c>
      <c r="B60" s="1" t="s">
        <v>23</v>
      </c>
      <c r="C60" s="19">
        <v>35211</v>
      </c>
      <c r="D60" s="16" t="s">
        <v>18</v>
      </c>
      <c r="E60" s="81">
        <v>190</v>
      </c>
      <c r="F60" s="9">
        <v>322</v>
      </c>
      <c r="G60" s="82">
        <v>19.32</v>
      </c>
      <c r="H60" s="9">
        <v>247</v>
      </c>
      <c r="I60" s="82">
        <v>10.4</v>
      </c>
      <c r="J60" s="9">
        <v>7</v>
      </c>
      <c r="K60" s="26">
        <v>52</v>
      </c>
      <c r="L60" s="41">
        <f>MAX(0,(E60-176)*3.6*2)</f>
        <v>100.8</v>
      </c>
      <c r="M60" s="32">
        <f>MAX(0,(F60-295)*2.3*2)</f>
        <v>124.19999999999999</v>
      </c>
      <c r="N60" s="32">
        <f>MAX(0,(G60-13.3)*6.8)</f>
        <v>40.935999999999993</v>
      </c>
      <c r="O60" s="32">
        <f>MAX(0,(H60-226)*1.6)</f>
        <v>33.6</v>
      </c>
      <c r="P60" s="32">
        <f>MAX(0,(11.4-I60)*54.7)</f>
        <v>54.7</v>
      </c>
      <c r="Q60" s="32">
        <f>J60*6*0.5</f>
        <v>21</v>
      </c>
      <c r="R60" s="33">
        <f>MAX(0,(K60-38)*2.1*0.5)</f>
        <v>14.700000000000001</v>
      </c>
      <c r="S60" s="42">
        <f>SUM(L60:R60)</f>
        <v>389.93599999999998</v>
      </c>
      <c r="T60" s="41" t="str">
        <f>IF(L60&gt;=2*75,"A",IF(L60&gt;=2*60,"B",IF(L60&gt;=2*50,"C","D")))</f>
        <v>C</v>
      </c>
      <c r="U60" s="32" t="str">
        <f>IF(M60&gt;=2*75,"A",IF(M60&gt;=2*60,"B",IF(M60&gt;=2*50,"C","D")))</f>
        <v>B</v>
      </c>
      <c r="V60" s="32" t="str">
        <f>IF(N60&gt;=75,"A",IF(N60&gt;=60,"B",IF(N60&gt;=50,"C","D")))</f>
        <v>D</v>
      </c>
      <c r="W60" s="32" t="str">
        <f>IF(O60&gt;=75,"A",IF(O60&gt;=60,"B",IF(O60&gt;=50,"C","D")))</f>
        <v>D</v>
      </c>
      <c r="X60" s="32" t="str">
        <f>IF(P60&gt;=75,"A",IF(P60&gt;=60,"B",IF(P60&gt;=50,"C","D")))</f>
        <v>C</v>
      </c>
      <c r="Y60" s="32" t="str">
        <f>IF(Q60&gt;=75/2,"A",IF(Q60&gt;=60/2,"B",IF(Q60&gt;=50/2,"C","D")))</f>
        <v>D</v>
      </c>
      <c r="Z60" s="33" t="str">
        <f>IF(R60&gt;=75/2,"A",IF(R60&gt;=60/2,"B",IF(R60&gt;=50/2,"C","D")))</f>
        <v>D</v>
      </c>
      <c r="AA60" s="46" t="str">
        <f>IF(S60&gt;=8*75,"A",IF(S60&gt;=8*60,"B",IF(S60&gt;=8*50,"C","D")))</f>
        <v>D</v>
      </c>
    </row>
    <row r="61" spans="1:27">
      <c r="A61" s="6">
        <v>59</v>
      </c>
      <c r="B61" s="1" t="s">
        <v>47</v>
      </c>
      <c r="C61" s="19">
        <v>34724</v>
      </c>
      <c r="D61" s="16" t="s">
        <v>42</v>
      </c>
      <c r="E61" s="81">
        <v>185</v>
      </c>
      <c r="F61" s="9">
        <v>324</v>
      </c>
      <c r="G61" s="82">
        <v>17.079999999999998</v>
      </c>
      <c r="H61" s="9">
        <v>264</v>
      </c>
      <c r="I61" s="82">
        <v>10.5</v>
      </c>
      <c r="J61" s="9">
        <v>9</v>
      </c>
      <c r="K61" s="26">
        <v>62</v>
      </c>
      <c r="L61" s="41">
        <f>MAX(0,(E61-176)*3.6*2)</f>
        <v>64.8</v>
      </c>
      <c r="M61" s="32">
        <f>MAX(0,(F61-295)*2.3*2)</f>
        <v>133.39999999999998</v>
      </c>
      <c r="N61" s="32">
        <f>MAX(0,(G61-13.3)*6.8)</f>
        <v>25.703999999999983</v>
      </c>
      <c r="O61" s="32">
        <f>MAX(0,(H61-226)*1.6)</f>
        <v>60.800000000000004</v>
      </c>
      <c r="P61" s="32">
        <f>MAX(0,(11.4-I61)*54.7)</f>
        <v>49.230000000000025</v>
      </c>
      <c r="Q61" s="32">
        <f>J61*6*0.5</f>
        <v>27</v>
      </c>
      <c r="R61" s="33">
        <f>MAX(0,(K61-38)*2.1*0.5)</f>
        <v>25.200000000000003</v>
      </c>
      <c r="S61" s="42">
        <f>SUM(L61:R61)</f>
        <v>386.13399999999996</v>
      </c>
      <c r="T61" s="41" t="str">
        <f>IF(L61&gt;=2*75,"A",IF(L61&gt;=2*60,"B",IF(L61&gt;=2*50,"C","D")))</f>
        <v>D</v>
      </c>
      <c r="U61" s="32" t="str">
        <f>IF(M61&gt;=2*75,"A",IF(M61&gt;=2*60,"B",IF(M61&gt;=2*50,"C","D")))</f>
        <v>B</v>
      </c>
      <c r="V61" s="32" t="str">
        <f>IF(N61&gt;=75,"A",IF(N61&gt;=60,"B",IF(N61&gt;=50,"C","D")))</f>
        <v>D</v>
      </c>
      <c r="W61" s="32" t="str">
        <f>IF(O61&gt;=75,"A",IF(O61&gt;=60,"B",IF(O61&gt;=50,"C","D")))</f>
        <v>B</v>
      </c>
      <c r="X61" s="32" t="str">
        <f>IF(P61&gt;=75,"A",IF(P61&gt;=60,"B",IF(P61&gt;=50,"C","D")))</f>
        <v>D</v>
      </c>
      <c r="Y61" s="32" t="str">
        <f>IF(Q61&gt;=75/2,"A",IF(Q61&gt;=60/2,"B",IF(Q61&gt;=50/2,"C","D")))</f>
        <v>C</v>
      </c>
      <c r="Z61" s="33" t="str">
        <f>IF(R61&gt;=75/2,"A",IF(R61&gt;=60/2,"B",IF(R61&gt;=50/2,"C","D")))</f>
        <v>C</v>
      </c>
      <c r="AA61" s="46" t="str">
        <f>IF(S61&gt;=8*75,"A",IF(S61&gt;=8*60,"B",IF(S61&gt;=8*50,"C","D")))</f>
        <v>D</v>
      </c>
    </row>
    <row r="62" spans="1:27">
      <c r="A62" s="6">
        <v>60</v>
      </c>
      <c r="B62" s="1" t="s">
        <v>15</v>
      </c>
      <c r="C62" s="19">
        <v>34540</v>
      </c>
      <c r="D62" s="16" t="s">
        <v>5</v>
      </c>
      <c r="E62" s="81">
        <v>194</v>
      </c>
      <c r="F62" s="9">
        <v>324</v>
      </c>
      <c r="G62" s="82">
        <v>17.43</v>
      </c>
      <c r="H62" s="9">
        <v>250</v>
      </c>
      <c r="I62" s="82">
        <v>10.85</v>
      </c>
      <c r="J62" s="9">
        <v>3</v>
      </c>
      <c r="K62" s="26">
        <v>52</v>
      </c>
      <c r="L62" s="41">
        <f>MAX(0,(E62-176)*3.6*2)</f>
        <v>129.6</v>
      </c>
      <c r="M62" s="32">
        <f>MAX(0,(F62-295)*2.3*2)</f>
        <v>133.39999999999998</v>
      </c>
      <c r="N62" s="32">
        <f>MAX(0,(G62-13.3)*6.8)</f>
        <v>28.083999999999993</v>
      </c>
      <c r="O62" s="32">
        <f>MAX(0,(H62-226)*1.6)</f>
        <v>38.400000000000006</v>
      </c>
      <c r="P62" s="32">
        <f>MAX(0,(11.4-I62)*54.7)</f>
        <v>30.08500000000004</v>
      </c>
      <c r="Q62" s="32">
        <f>J62*6*0.5</f>
        <v>9</v>
      </c>
      <c r="R62" s="33">
        <f>MAX(0,(K62-38)*2.1*0.5)</f>
        <v>14.700000000000001</v>
      </c>
      <c r="S62" s="42">
        <f>SUM(L62:R62)</f>
        <v>383.26900000000006</v>
      </c>
      <c r="T62" s="41" t="str">
        <f>IF(L62&gt;=2*75,"A",IF(L62&gt;=2*60,"B",IF(L62&gt;=2*50,"C","D")))</f>
        <v>B</v>
      </c>
      <c r="U62" s="32" t="str">
        <f>IF(M62&gt;=2*75,"A",IF(M62&gt;=2*60,"B",IF(M62&gt;=2*50,"C","D")))</f>
        <v>B</v>
      </c>
      <c r="V62" s="32" t="str">
        <f>IF(N62&gt;=75,"A",IF(N62&gt;=60,"B",IF(N62&gt;=50,"C","D")))</f>
        <v>D</v>
      </c>
      <c r="W62" s="32" t="str">
        <f>IF(O62&gt;=75,"A",IF(O62&gt;=60,"B",IF(O62&gt;=50,"C","D")))</f>
        <v>D</v>
      </c>
      <c r="X62" s="32" t="str">
        <f>IF(P62&gt;=75,"A",IF(P62&gt;=60,"B",IF(P62&gt;=50,"C","D")))</f>
        <v>D</v>
      </c>
      <c r="Y62" s="32" t="str">
        <f>IF(Q62&gt;=75/2,"A",IF(Q62&gt;=60/2,"B",IF(Q62&gt;=50/2,"C","D")))</f>
        <v>D</v>
      </c>
      <c r="Z62" s="33" t="str">
        <f>IF(R62&gt;=75/2,"A",IF(R62&gt;=60/2,"B",IF(R62&gt;=50/2,"C","D")))</f>
        <v>D</v>
      </c>
      <c r="AA62" s="46" t="str">
        <f>IF(S62&gt;=8*75,"A",IF(S62&gt;=8*60,"B",IF(S62&gt;=8*50,"C","D")))</f>
        <v>D</v>
      </c>
    </row>
    <row r="63" spans="1:27">
      <c r="A63" s="6">
        <v>61</v>
      </c>
      <c r="B63" s="1" t="s">
        <v>61</v>
      </c>
      <c r="C63" s="19">
        <v>34522</v>
      </c>
      <c r="D63" s="16" t="s">
        <v>54</v>
      </c>
      <c r="E63" s="81">
        <v>188</v>
      </c>
      <c r="F63" s="9">
        <v>320</v>
      </c>
      <c r="G63" s="82">
        <v>14.31</v>
      </c>
      <c r="H63" s="9">
        <v>274</v>
      </c>
      <c r="I63" s="82">
        <v>10.61</v>
      </c>
      <c r="J63" s="9">
        <v>11</v>
      </c>
      <c r="K63" s="26">
        <v>52</v>
      </c>
      <c r="L63" s="41">
        <f>MAX(0,(E63-176)*3.6*2)</f>
        <v>86.4</v>
      </c>
      <c r="M63" s="32">
        <f>MAX(0,(F63-295)*2.3*2)</f>
        <v>114.99999999999999</v>
      </c>
      <c r="N63" s="32">
        <f>MAX(0,(G63-13.3)*6.8)</f>
        <v>6.8679999999999986</v>
      </c>
      <c r="O63" s="32">
        <f>MAX(0,(H63-226)*1.6)</f>
        <v>76.800000000000011</v>
      </c>
      <c r="P63" s="32">
        <f>MAX(0,(11.4-I63)*54.7)</f>
        <v>43.213000000000051</v>
      </c>
      <c r="Q63" s="32">
        <f>J63*6*0.5</f>
        <v>33</v>
      </c>
      <c r="R63" s="33">
        <f>MAX(0,(K63-38)*2.1*0.5)</f>
        <v>14.700000000000001</v>
      </c>
      <c r="S63" s="42">
        <f>SUM(L63:R63)</f>
        <v>375.98100000000005</v>
      </c>
      <c r="T63" s="41" t="str">
        <f>IF(L63&gt;=2*75,"A",IF(L63&gt;=2*60,"B",IF(L63&gt;=2*50,"C","D")))</f>
        <v>D</v>
      </c>
      <c r="U63" s="32" t="str">
        <f>IF(M63&gt;=2*75,"A",IF(M63&gt;=2*60,"B",IF(M63&gt;=2*50,"C","D")))</f>
        <v>C</v>
      </c>
      <c r="V63" s="32" t="str">
        <f>IF(N63&gt;=75,"A",IF(N63&gt;=60,"B",IF(N63&gt;=50,"C","D")))</f>
        <v>D</v>
      </c>
      <c r="W63" s="32" t="str">
        <f>IF(O63&gt;=75,"A",IF(O63&gt;=60,"B",IF(O63&gt;=50,"C","D")))</f>
        <v>A</v>
      </c>
      <c r="X63" s="32" t="str">
        <f>IF(P63&gt;=75,"A",IF(P63&gt;=60,"B",IF(P63&gt;=50,"C","D")))</f>
        <v>D</v>
      </c>
      <c r="Y63" s="32" t="str">
        <f>IF(Q63&gt;=75/2,"A",IF(Q63&gt;=60/2,"B",IF(Q63&gt;=50/2,"C","D")))</f>
        <v>B</v>
      </c>
      <c r="Z63" s="33" t="str">
        <f>IF(R63&gt;=75/2,"A",IF(R63&gt;=60/2,"B",IF(R63&gt;=50/2,"C","D")))</f>
        <v>D</v>
      </c>
      <c r="AA63" s="46" t="str">
        <f>IF(S63&gt;=8*75,"A",IF(S63&gt;=8*60,"B",IF(S63&gt;=8*50,"C","D")))</f>
        <v>D</v>
      </c>
    </row>
    <row r="64" spans="1:27">
      <c r="A64" s="6">
        <v>62</v>
      </c>
      <c r="B64" s="1" t="s">
        <v>145</v>
      </c>
      <c r="C64" s="19">
        <v>34496</v>
      </c>
      <c r="D64" s="16" t="s">
        <v>142</v>
      </c>
      <c r="E64" s="81">
        <v>185</v>
      </c>
      <c r="F64" s="9">
        <v>324</v>
      </c>
      <c r="G64" s="82">
        <v>17.2</v>
      </c>
      <c r="H64" s="9">
        <v>255</v>
      </c>
      <c r="I64" s="82">
        <v>10.5</v>
      </c>
      <c r="J64" s="9">
        <v>8</v>
      </c>
      <c r="K64" s="26">
        <v>67</v>
      </c>
      <c r="L64" s="41">
        <f>MAX(0,(E64-176)*3.6*2)</f>
        <v>64.8</v>
      </c>
      <c r="M64" s="32">
        <f>MAX(0,(F64-295)*2.3*2)</f>
        <v>133.39999999999998</v>
      </c>
      <c r="N64" s="32">
        <f>MAX(0,(G64-13.3)*6.8)</f>
        <v>26.519999999999989</v>
      </c>
      <c r="O64" s="32">
        <f>MAX(0,(H64-226)*1.6)</f>
        <v>46.400000000000006</v>
      </c>
      <c r="P64" s="32">
        <f>MAX(0,(11.4-I64)*54.7)</f>
        <v>49.230000000000025</v>
      </c>
      <c r="Q64" s="32">
        <f>J64*6*0.5</f>
        <v>24</v>
      </c>
      <c r="R64" s="33">
        <f>MAX(0,(K64-38)*2.1*0.5)</f>
        <v>30.450000000000003</v>
      </c>
      <c r="S64" s="42">
        <f>SUM(L64:R64)</f>
        <v>374.8</v>
      </c>
      <c r="T64" s="41" t="str">
        <f>IF(L64&gt;=2*75,"A",IF(L64&gt;=2*60,"B",IF(L64&gt;=2*50,"C","D")))</f>
        <v>D</v>
      </c>
      <c r="U64" s="32" t="str">
        <f>IF(M64&gt;=2*75,"A",IF(M64&gt;=2*60,"B",IF(M64&gt;=2*50,"C","D")))</f>
        <v>B</v>
      </c>
      <c r="V64" s="32" t="str">
        <f>IF(N64&gt;=75,"A",IF(N64&gt;=60,"B",IF(N64&gt;=50,"C","D")))</f>
        <v>D</v>
      </c>
      <c r="W64" s="32" t="str">
        <f>IF(O64&gt;=75,"A",IF(O64&gt;=60,"B",IF(O64&gt;=50,"C","D")))</f>
        <v>D</v>
      </c>
      <c r="X64" s="32" t="str">
        <f>IF(P64&gt;=75,"A",IF(P64&gt;=60,"B",IF(P64&gt;=50,"C","D")))</f>
        <v>D</v>
      </c>
      <c r="Y64" s="32" t="str">
        <f>IF(Q64&gt;=75/2,"A",IF(Q64&gt;=60/2,"B",IF(Q64&gt;=50/2,"C","D")))</f>
        <v>D</v>
      </c>
      <c r="Z64" s="33" t="str">
        <f>IF(R64&gt;=75/2,"A",IF(R64&gt;=60/2,"B",IF(R64&gt;=50/2,"C","D")))</f>
        <v>B</v>
      </c>
      <c r="AA64" s="46" t="str">
        <f>IF(S64&gt;=8*75,"A",IF(S64&gt;=8*60,"B",IF(S64&gt;=8*50,"C","D")))</f>
        <v>D</v>
      </c>
    </row>
    <row r="65" spans="1:27">
      <c r="A65" s="6">
        <v>63</v>
      </c>
      <c r="B65" s="1" t="s">
        <v>111</v>
      </c>
      <c r="C65" s="19"/>
      <c r="D65" s="16" t="s">
        <v>103</v>
      </c>
      <c r="E65" s="81">
        <v>188</v>
      </c>
      <c r="F65" s="9">
        <v>318</v>
      </c>
      <c r="G65" s="82">
        <v>19.75</v>
      </c>
      <c r="H65" s="9">
        <v>255</v>
      </c>
      <c r="I65" s="82">
        <v>10.6</v>
      </c>
      <c r="J65" s="9">
        <v>10</v>
      </c>
      <c r="K65" s="26">
        <v>55</v>
      </c>
      <c r="L65" s="41">
        <f>MAX(0,(E65-176)*3.6*2)</f>
        <v>86.4</v>
      </c>
      <c r="M65" s="32">
        <f>MAX(0,(F65-295)*2.3*2)</f>
        <v>105.8</v>
      </c>
      <c r="N65" s="32">
        <f>MAX(0,(G65-13.3)*6.8)</f>
        <v>43.859999999999992</v>
      </c>
      <c r="O65" s="32">
        <f>MAX(0,(H65-226)*1.6)</f>
        <v>46.400000000000006</v>
      </c>
      <c r="P65" s="32">
        <f>MAX(0,(11.4-I65)*54.7)</f>
        <v>43.760000000000041</v>
      </c>
      <c r="Q65" s="32">
        <f>J65*6*0.5</f>
        <v>30</v>
      </c>
      <c r="R65" s="33">
        <f>MAX(0,(K65-38)*2.1*0.5)</f>
        <v>17.850000000000001</v>
      </c>
      <c r="S65" s="42">
        <f>SUM(L65:R65)</f>
        <v>374.07000000000005</v>
      </c>
      <c r="T65" s="41" t="str">
        <f>IF(L65&gt;=2*75,"A",IF(L65&gt;=2*60,"B",IF(L65&gt;=2*50,"C","D")))</f>
        <v>D</v>
      </c>
      <c r="U65" s="32" t="str">
        <f>IF(M65&gt;=2*75,"A",IF(M65&gt;=2*60,"B",IF(M65&gt;=2*50,"C","D")))</f>
        <v>C</v>
      </c>
      <c r="V65" s="32" t="str">
        <f>IF(N65&gt;=75,"A",IF(N65&gt;=60,"B",IF(N65&gt;=50,"C","D")))</f>
        <v>D</v>
      </c>
      <c r="W65" s="32" t="str">
        <f>IF(O65&gt;=75,"A",IF(O65&gt;=60,"B",IF(O65&gt;=50,"C","D")))</f>
        <v>D</v>
      </c>
      <c r="X65" s="32" t="str">
        <f>IF(P65&gt;=75,"A",IF(P65&gt;=60,"B",IF(P65&gt;=50,"C","D")))</f>
        <v>D</v>
      </c>
      <c r="Y65" s="32" t="str">
        <f>IF(Q65&gt;=75/2,"A",IF(Q65&gt;=60/2,"B",IF(Q65&gt;=50/2,"C","D")))</f>
        <v>B</v>
      </c>
      <c r="Z65" s="33" t="str">
        <f>IF(R65&gt;=75/2,"A",IF(R65&gt;=60/2,"B",IF(R65&gt;=50/2,"C","D")))</f>
        <v>D</v>
      </c>
      <c r="AA65" s="46" t="str">
        <f>IF(S65&gt;=8*75,"A",IF(S65&gt;=8*60,"B",IF(S65&gt;=8*50,"C","D")))</f>
        <v>D</v>
      </c>
    </row>
    <row r="66" spans="1:27">
      <c r="A66" s="6">
        <v>64</v>
      </c>
      <c r="B66" s="1" t="s">
        <v>98</v>
      </c>
      <c r="C66" s="19">
        <v>34442</v>
      </c>
      <c r="D66" s="16" t="s">
        <v>154</v>
      </c>
      <c r="E66" s="81">
        <v>181</v>
      </c>
      <c r="F66" s="9">
        <v>314</v>
      </c>
      <c r="G66" s="82">
        <v>20.8</v>
      </c>
      <c r="H66" s="9">
        <v>259</v>
      </c>
      <c r="I66" s="82">
        <v>9.7200000000000006</v>
      </c>
      <c r="J66" s="9">
        <v>11</v>
      </c>
      <c r="K66" s="26">
        <v>57</v>
      </c>
      <c r="L66" s="41">
        <f>MAX(0,(E66-176)*3.6*2)</f>
        <v>36</v>
      </c>
      <c r="M66" s="32">
        <f>MAX(0,(F66-295)*2.3*2)</f>
        <v>87.399999999999991</v>
      </c>
      <c r="N66" s="32">
        <f>MAX(0,(G66-13.3)*6.8)</f>
        <v>51</v>
      </c>
      <c r="O66" s="32">
        <f>MAX(0,(H66-226)*1.6)</f>
        <v>52.800000000000004</v>
      </c>
      <c r="P66" s="32">
        <f>MAX(0,(11.4-I66)*54.7)</f>
        <v>91.895999999999987</v>
      </c>
      <c r="Q66" s="32">
        <f>J66*6*0.5</f>
        <v>33</v>
      </c>
      <c r="R66" s="33">
        <f>MAX(0,(K66-38)*2.1*0.5)</f>
        <v>19.95</v>
      </c>
      <c r="S66" s="42">
        <f>SUM(L66:R66)</f>
        <v>372.04599999999999</v>
      </c>
      <c r="T66" s="41" t="str">
        <f>IF(L66&gt;=2*75,"A",IF(L66&gt;=2*60,"B",IF(L66&gt;=2*50,"C","D")))</f>
        <v>D</v>
      </c>
      <c r="U66" s="32" t="str">
        <f>IF(M66&gt;=2*75,"A",IF(M66&gt;=2*60,"B",IF(M66&gt;=2*50,"C","D")))</f>
        <v>D</v>
      </c>
      <c r="V66" s="32" t="str">
        <f>IF(N66&gt;=75,"A",IF(N66&gt;=60,"B",IF(N66&gt;=50,"C","D")))</f>
        <v>C</v>
      </c>
      <c r="W66" s="32" t="str">
        <f>IF(O66&gt;=75,"A",IF(O66&gt;=60,"B",IF(O66&gt;=50,"C","D")))</f>
        <v>C</v>
      </c>
      <c r="X66" s="32" t="str">
        <f>IF(P66&gt;=75,"A",IF(P66&gt;=60,"B",IF(P66&gt;=50,"C","D")))</f>
        <v>A</v>
      </c>
      <c r="Y66" s="32" t="str">
        <f>IF(Q66&gt;=75/2,"A",IF(Q66&gt;=60/2,"B",IF(Q66&gt;=50/2,"C","D")))</f>
        <v>B</v>
      </c>
      <c r="Z66" s="33" t="str">
        <f>IF(R66&gt;=75/2,"A",IF(R66&gt;=60/2,"B",IF(R66&gt;=50/2,"C","D")))</f>
        <v>D</v>
      </c>
      <c r="AA66" s="46" t="str">
        <f>IF(S66&gt;=8*75,"A",IF(S66&gt;=8*60,"B",IF(S66&gt;=8*50,"C","D")))</f>
        <v>D</v>
      </c>
    </row>
    <row r="67" spans="1:27">
      <c r="A67" s="6">
        <v>65</v>
      </c>
      <c r="B67" s="1" t="s">
        <v>63</v>
      </c>
      <c r="C67" s="19">
        <v>34190</v>
      </c>
      <c r="D67" s="16" t="s">
        <v>54</v>
      </c>
      <c r="E67" s="81">
        <v>190</v>
      </c>
      <c r="F67" s="9">
        <v>320</v>
      </c>
      <c r="G67" s="82">
        <v>16.78</v>
      </c>
      <c r="H67" s="9">
        <v>254</v>
      </c>
      <c r="I67" s="82">
        <v>10.89</v>
      </c>
      <c r="J67" s="9">
        <v>8</v>
      </c>
      <c r="K67" s="26">
        <v>72</v>
      </c>
      <c r="L67" s="41">
        <f>MAX(0,(E67-176)*3.6*2)</f>
        <v>100.8</v>
      </c>
      <c r="M67" s="32">
        <f>MAX(0,(F67-295)*2.3*2)</f>
        <v>114.99999999999999</v>
      </c>
      <c r="N67" s="32">
        <f>MAX(0,(G67-13.3)*6.8)</f>
        <v>23.664000000000001</v>
      </c>
      <c r="O67" s="32">
        <f>MAX(0,(H67-226)*1.6)</f>
        <v>44.800000000000004</v>
      </c>
      <c r="P67" s="32">
        <f>MAX(0,(11.4-I67)*54.7)</f>
        <v>27.896999999999991</v>
      </c>
      <c r="Q67" s="32">
        <f>J67*6*0.5</f>
        <v>24</v>
      </c>
      <c r="R67" s="33">
        <f>MAX(0,(K67-38)*2.1*0.5)</f>
        <v>35.700000000000003</v>
      </c>
      <c r="S67" s="42">
        <f>SUM(L67:R67)</f>
        <v>371.86099999999999</v>
      </c>
      <c r="T67" s="41" t="str">
        <f>IF(L67&gt;=2*75,"A",IF(L67&gt;=2*60,"B",IF(L67&gt;=2*50,"C","D")))</f>
        <v>C</v>
      </c>
      <c r="U67" s="32" t="str">
        <f>IF(M67&gt;=2*75,"A",IF(M67&gt;=2*60,"B",IF(M67&gt;=2*50,"C","D")))</f>
        <v>C</v>
      </c>
      <c r="V67" s="32" t="str">
        <f>IF(N67&gt;=75,"A",IF(N67&gt;=60,"B",IF(N67&gt;=50,"C","D")))</f>
        <v>D</v>
      </c>
      <c r="W67" s="32" t="str">
        <f>IF(O67&gt;=75,"A",IF(O67&gt;=60,"B",IF(O67&gt;=50,"C","D")))</f>
        <v>D</v>
      </c>
      <c r="X67" s="32" t="str">
        <f>IF(P67&gt;=75,"A",IF(P67&gt;=60,"B",IF(P67&gt;=50,"C","D")))</f>
        <v>D</v>
      </c>
      <c r="Y67" s="32" t="str">
        <f>IF(Q67&gt;=75/2,"A",IF(Q67&gt;=60/2,"B",IF(Q67&gt;=50/2,"C","D")))</f>
        <v>D</v>
      </c>
      <c r="Z67" s="33" t="str">
        <f>IF(R67&gt;=75/2,"A",IF(R67&gt;=60/2,"B",IF(R67&gt;=50/2,"C","D")))</f>
        <v>B</v>
      </c>
      <c r="AA67" s="46" t="str">
        <f>IF(S67&gt;=8*75,"A",IF(S67&gt;=8*60,"B",IF(S67&gt;=8*50,"C","D")))</f>
        <v>D</v>
      </c>
    </row>
    <row r="68" spans="1:27">
      <c r="A68" s="6">
        <v>66</v>
      </c>
      <c r="B68" s="1" t="s">
        <v>151</v>
      </c>
      <c r="C68" s="19">
        <v>34442</v>
      </c>
      <c r="D68" s="16" t="s">
        <v>142</v>
      </c>
      <c r="E68" s="81">
        <v>190</v>
      </c>
      <c r="F68" s="9">
        <v>310</v>
      </c>
      <c r="G68" s="82">
        <v>23</v>
      </c>
      <c r="H68" s="9">
        <v>238</v>
      </c>
      <c r="I68" s="82">
        <v>10.76</v>
      </c>
      <c r="J68" s="9">
        <v>10</v>
      </c>
      <c r="K68" s="26">
        <v>87</v>
      </c>
      <c r="L68" s="41">
        <f>MAX(0,(E68-176)*3.6*2)</f>
        <v>100.8</v>
      </c>
      <c r="M68" s="32">
        <f>MAX(0,(F68-295)*2.3*2)</f>
        <v>69</v>
      </c>
      <c r="N68" s="32">
        <f>MAX(0,(G68-13.3)*6.8)</f>
        <v>65.959999999999994</v>
      </c>
      <c r="O68" s="32">
        <f>MAX(0,(H68-226)*1.6)</f>
        <v>19.200000000000003</v>
      </c>
      <c r="P68" s="32">
        <f>MAX(0,(11.4-I68)*54.7)</f>
        <v>35.008000000000031</v>
      </c>
      <c r="Q68" s="32">
        <f>J68*6*0.5</f>
        <v>30</v>
      </c>
      <c r="R68" s="33">
        <f>MAX(0,(K68-38)*2.1*0.5)</f>
        <v>51.45</v>
      </c>
      <c r="S68" s="42">
        <f>SUM(L68:R68)</f>
        <v>371.41800000000001</v>
      </c>
      <c r="T68" s="41" t="str">
        <f>IF(L68&gt;=2*75,"A",IF(L68&gt;=2*60,"B",IF(L68&gt;=2*50,"C","D")))</f>
        <v>C</v>
      </c>
      <c r="U68" s="32" t="str">
        <f>IF(M68&gt;=2*75,"A",IF(M68&gt;=2*60,"B",IF(M68&gt;=2*50,"C","D")))</f>
        <v>D</v>
      </c>
      <c r="V68" s="32" t="str">
        <f>IF(N68&gt;=75,"A",IF(N68&gt;=60,"B",IF(N68&gt;=50,"C","D")))</f>
        <v>B</v>
      </c>
      <c r="W68" s="32" t="str">
        <f>IF(O68&gt;=75,"A",IF(O68&gt;=60,"B",IF(O68&gt;=50,"C","D")))</f>
        <v>D</v>
      </c>
      <c r="X68" s="32" t="str">
        <f>IF(P68&gt;=75,"A",IF(P68&gt;=60,"B",IF(P68&gt;=50,"C","D")))</f>
        <v>D</v>
      </c>
      <c r="Y68" s="32" t="str">
        <f>IF(Q68&gt;=75/2,"A",IF(Q68&gt;=60/2,"B",IF(Q68&gt;=50/2,"C","D")))</f>
        <v>B</v>
      </c>
      <c r="Z68" s="33" t="str">
        <f>IF(R68&gt;=75/2,"A",IF(R68&gt;=60/2,"B",IF(R68&gt;=50/2,"C","D")))</f>
        <v>A</v>
      </c>
      <c r="AA68" s="46" t="str">
        <f>IF(S68&gt;=8*75,"A",IF(S68&gt;=8*60,"B",IF(S68&gt;=8*50,"C","D")))</f>
        <v>D</v>
      </c>
    </row>
    <row r="69" spans="1:27">
      <c r="A69" s="6">
        <v>67</v>
      </c>
      <c r="B69" s="1" t="s">
        <v>44</v>
      </c>
      <c r="C69" s="19">
        <v>34106</v>
      </c>
      <c r="D69" s="16" t="s">
        <v>42</v>
      </c>
      <c r="E69" s="81">
        <v>193</v>
      </c>
      <c r="F69" s="9"/>
      <c r="G69" s="82">
        <v>25.86</v>
      </c>
      <c r="H69" s="9">
        <v>265</v>
      </c>
      <c r="I69" s="82"/>
      <c r="J69" s="9">
        <v>19</v>
      </c>
      <c r="K69" s="26">
        <v>77</v>
      </c>
      <c r="L69" s="41">
        <f>MAX(0,(E69-176)*3.6*2)</f>
        <v>122.4</v>
      </c>
      <c r="M69" s="32">
        <f>MAX(0,(F69-295)*2.3*2)</f>
        <v>0</v>
      </c>
      <c r="N69" s="32">
        <f>MAX(0,(G69-13.3)*6.8)</f>
        <v>85.407999999999987</v>
      </c>
      <c r="O69" s="32">
        <f>MAX(0,(H69-226)*1.6)</f>
        <v>62.400000000000006</v>
      </c>
      <c r="P69" s="32">
        <v>0</v>
      </c>
      <c r="Q69" s="32">
        <f>J69*6*0.5</f>
        <v>57</v>
      </c>
      <c r="R69" s="33">
        <f>MAX(0,(K69-38)*2.1*0.5)</f>
        <v>40.950000000000003</v>
      </c>
      <c r="S69" s="42">
        <f>SUM(L69:R69)</f>
        <v>368.15799999999996</v>
      </c>
      <c r="T69" s="41" t="str">
        <f>IF(L69&gt;=2*75,"A",IF(L69&gt;=2*60,"B",IF(L69&gt;=2*50,"C","D")))</f>
        <v>B</v>
      </c>
      <c r="U69" s="32" t="str">
        <f>IF(M69&gt;=2*75,"A",IF(M69&gt;=2*60,"B",IF(M69&gt;=2*50,"C","D")))</f>
        <v>D</v>
      </c>
      <c r="V69" s="32" t="str">
        <f>IF(N69&gt;=75,"A",IF(N69&gt;=60,"B",IF(N69&gt;=50,"C","D")))</f>
        <v>A</v>
      </c>
      <c r="W69" s="32" t="str">
        <f>IF(O69&gt;=75,"A",IF(O69&gt;=60,"B",IF(O69&gt;=50,"C","D")))</f>
        <v>B</v>
      </c>
      <c r="X69" s="32" t="str">
        <f>IF(P69&gt;=75,"A",IF(P69&gt;=60,"B",IF(P69&gt;=50,"C","D")))</f>
        <v>D</v>
      </c>
      <c r="Y69" s="32" t="str">
        <f>IF(Q69&gt;=75/2,"A",IF(Q69&gt;=60/2,"B",IF(Q69&gt;=50/2,"C","D")))</f>
        <v>A</v>
      </c>
      <c r="Z69" s="33" t="str">
        <f>IF(R69&gt;=75/2,"A",IF(R69&gt;=60/2,"B",IF(R69&gt;=50/2,"C","D")))</f>
        <v>A</v>
      </c>
      <c r="AA69" s="46" t="str">
        <f>IF(S69&gt;=8*75,"A",IF(S69&gt;=8*60,"B",IF(S69&gt;=8*50,"C","D")))</f>
        <v>D</v>
      </c>
    </row>
    <row r="70" spans="1:27">
      <c r="A70" s="6">
        <v>68</v>
      </c>
      <c r="B70" s="1" t="s">
        <v>146</v>
      </c>
      <c r="C70" s="19">
        <v>34665</v>
      </c>
      <c r="D70" s="16" t="s">
        <v>142</v>
      </c>
      <c r="E70" s="81">
        <v>197</v>
      </c>
      <c r="F70" s="9">
        <v>328</v>
      </c>
      <c r="G70" s="82">
        <v>15.94</v>
      </c>
      <c r="H70" s="9">
        <v>243</v>
      </c>
      <c r="I70" s="82">
        <v>11.19</v>
      </c>
      <c r="J70" s="9">
        <v>0</v>
      </c>
      <c r="K70" s="26">
        <v>45</v>
      </c>
      <c r="L70" s="41">
        <f>MAX(0,(E70-176)*3.6*2)</f>
        <v>151.20000000000002</v>
      </c>
      <c r="M70" s="32">
        <f>MAX(0,(F70-295)*2.3*2)</f>
        <v>151.79999999999998</v>
      </c>
      <c r="N70" s="32">
        <f>MAX(0,(G70-13.3)*6.8)</f>
        <v>17.951999999999991</v>
      </c>
      <c r="O70" s="32">
        <f>MAX(0,(H70-226)*1.6)</f>
        <v>27.200000000000003</v>
      </c>
      <c r="P70" s="32">
        <f>MAX(0,(11.4-I70)*54.7)</f>
        <v>11.487000000000048</v>
      </c>
      <c r="Q70" s="32">
        <f>J70*6*0.5</f>
        <v>0</v>
      </c>
      <c r="R70" s="33">
        <f>MAX(0,(K70-38)*2.1*0.5)</f>
        <v>7.3500000000000005</v>
      </c>
      <c r="S70" s="42">
        <f>SUM(L70:R70)</f>
        <v>366.98900000000003</v>
      </c>
      <c r="T70" s="41" t="str">
        <f>IF(L70&gt;=2*75,"A",IF(L70&gt;=2*60,"B",IF(L70&gt;=2*50,"C","D")))</f>
        <v>A</v>
      </c>
      <c r="U70" s="32" t="str">
        <f>IF(M70&gt;=2*75,"A",IF(M70&gt;=2*60,"B",IF(M70&gt;=2*50,"C","D")))</f>
        <v>A</v>
      </c>
      <c r="V70" s="32" t="str">
        <f>IF(N70&gt;=75,"A",IF(N70&gt;=60,"B",IF(N70&gt;=50,"C","D")))</f>
        <v>D</v>
      </c>
      <c r="W70" s="32" t="str">
        <f>IF(O70&gt;=75,"A",IF(O70&gt;=60,"B",IF(O70&gt;=50,"C","D")))</f>
        <v>D</v>
      </c>
      <c r="X70" s="32" t="str">
        <f>IF(P70&gt;=75,"A",IF(P70&gt;=60,"B",IF(P70&gt;=50,"C","D")))</f>
        <v>D</v>
      </c>
      <c r="Y70" s="32" t="str">
        <f>IF(Q70&gt;=75/2,"A",IF(Q70&gt;=60/2,"B",IF(Q70&gt;=50/2,"C","D")))</f>
        <v>D</v>
      </c>
      <c r="Z70" s="33" t="str">
        <f>IF(R70&gt;=75/2,"A",IF(R70&gt;=60/2,"B",IF(R70&gt;=50/2,"C","D")))</f>
        <v>D</v>
      </c>
      <c r="AA70" s="46" t="str">
        <f>IF(S70&gt;=8*75,"A",IF(S70&gt;=8*60,"B",IF(S70&gt;=8*50,"C","D")))</f>
        <v>D</v>
      </c>
    </row>
    <row r="71" spans="1:27">
      <c r="A71" s="6">
        <v>69</v>
      </c>
      <c r="B71" s="1" t="s">
        <v>135</v>
      </c>
      <c r="C71" s="19">
        <v>34810</v>
      </c>
      <c r="D71" s="16" t="s">
        <v>129</v>
      </c>
      <c r="E71" s="81">
        <v>188</v>
      </c>
      <c r="F71" s="9">
        <v>318</v>
      </c>
      <c r="G71" s="82">
        <v>19.5</v>
      </c>
      <c r="H71" s="9">
        <v>265</v>
      </c>
      <c r="I71" s="82">
        <v>11.08</v>
      </c>
      <c r="J71" s="9">
        <v>7</v>
      </c>
      <c r="K71" s="26">
        <v>62</v>
      </c>
      <c r="L71" s="41">
        <f>MAX(0,(E71-176)*3.6*2)</f>
        <v>86.4</v>
      </c>
      <c r="M71" s="32">
        <f>MAX(0,(F71-295)*2.3*2)</f>
        <v>105.8</v>
      </c>
      <c r="N71" s="32">
        <f>MAX(0,(G71-13.3)*6.8)</f>
        <v>42.16</v>
      </c>
      <c r="O71" s="32">
        <f>MAX(0,(H71-226)*1.6)</f>
        <v>62.400000000000006</v>
      </c>
      <c r="P71" s="32">
        <f>MAX(0,(11.4-I71)*54.7)</f>
        <v>17.504000000000016</v>
      </c>
      <c r="Q71" s="32">
        <f>J71*6*0.5</f>
        <v>21</v>
      </c>
      <c r="R71" s="33">
        <f>MAX(0,(K71-38)*2.1*0.5)</f>
        <v>25.200000000000003</v>
      </c>
      <c r="S71" s="42">
        <f>SUM(L71:R71)</f>
        <v>360.464</v>
      </c>
      <c r="T71" s="41" t="str">
        <f>IF(L71&gt;=2*75,"A",IF(L71&gt;=2*60,"B",IF(L71&gt;=2*50,"C","D")))</f>
        <v>D</v>
      </c>
      <c r="U71" s="32" t="str">
        <f>IF(M71&gt;=2*75,"A",IF(M71&gt;=2*60,"B",IF(M71&gt;=2*50,"C","D")))</f>
        <v>C</v>
      </c>
      <c r="V71" s="32" t="str">
        <f>IF(N71&gt;=75,"A",IF(N71&gt;=60,"B",IF(N71&gt;=50,"C","D")))</f>
        <v>D</v>
      </c>
      <c r="W71" s="32" t="str">
        <f>IF(O71&gt;=75,"A",IF(O71&gt;=60,"B",IF(O71&gt;=50,"C","D")))</f>
        <v>B</v>
      </c>
      <c r="X71" s="32" t="str">
        <f>IF(P71&gt;=75,"A",IF(P71&gt;=60,"B",IF(P71&gt;=50,"C","D")))</f>
        <v>D</v>
      </c>
      <c r="Y71" s="32" t="str">
        <f>IF(Q71&gt;=75/2,"A",IF(Q71&gt;=60/2,"B",IF(Q71&gt;=50/2,"C","D")))</f>
        <v>D</v>
      </c>
      <c r="Z71" s="33" t="str">
        <f>IF(R71&gt;=75/2,"A",IF(R71&gt;=60/2,"B",IF(R71&gt;=50/2,"C","D")))</f>
        <v>C</v>
      </c>
      <c r="AA71" s="46" t="str">
        <f>IF(S71&gt;=8*75,"A",IF(S71&gt;=8*60,"B",IF(S71&gt;=8*50,"C","D")))</f>
        <v>D</v>
      </c>
    </row>
    <row r="72" spans="1:27">
      <c r="A72" s="6">
        <v>70</v>
      </c>
      <c r="B72" s="1" t="s">
        <v>79</v>
      </c>
      <c r="C72" s="19">
        <v>34100</v>
      </c>
      <c r="D72" s="16" t="s">
        <v>78</v>
      </c>
      <c r="E72" s="81">
        <v>192</v>
      </c>
      <c r="F72" s="9">
        <v>318</v>
      </c>
      <c r="G72" s="82">
        <v>17.55</v>
      </c>
      <c r="H72" s="9">
        <v>245</v>
      </c>
      <c r="I72" s="82">
        <v>10.59</v>
      </c>
      <c r="J72" s="9">
        <v>4</v>
      </c>
      <c r="K72" s="26">
        <v>60</v>
      </c>
      <c r="L72" s="41">
        <f>MAX(0,(E72-176)*3.6*2)</f>
        <v>115.2</v>
      </c>
      <c r="M72" s="32">
        <f>MAX(0,(F72-295)*2.3*2)</f>
        <v>105.8</v>
      </c>
      <c r="N72" s="32">
        <f>MAX(0,(G72-13.3)*6.8)</f>
        <v>28.9</v>
      </c>
      <c r="O72" s="32">
        <f>MAX(0,(H72-226)*1.6)</f>
        <v>30.400000000000002</v>
      </c>
      <c r="P72" s="32">
        <f>MAX(0,(11.4-I72)*54.7)</f>
        <v>44.307000000000031</v>
      </c>
      <c r="Q72" s="32">
        <f>J72*6*0.5</f>
        <v>12</v>
      </c>
      <c r="R72" s="33">
        <f>MAX(0,(K72-38)*2.1*0.5)</f>
        <v>23.1</v>
      </c>
      <c r="S72" s="42">
        <f>SUM(L72:R72)</f>
        <v>359.70700000000005</v>
      </c>
      <c r="T72" s="41" t="str">
        <f>IF(L72&gt;=2*75,"A",IF(L72&gt;=2*60,"B",IF(L72&gt;=2*50,"C","D")))</f>
        <v>C</v>
      </c>
      <c r="U72" s="32" t="str">
        <f>IF(M72&gt;=2*75,"A",IF(M72&gt;=2*60,"B",IF(M72&gt;=2*50,"C","D")))</f>
        <v>C</v>
      </c>
      <c r="V72" s="32" t="str">
        <f>IF(N72&gt;=75,"A",IF(N72&gt;=60,"B",IF(N72&gt;=50,"C","D")))</f>
        <v>D</v>
      </c>
      <c r="W72" s="32" t="str">
        <f>IF(O72&gt;=75,"A",IF(O72&gt;=60,"B",IF(O72&gt;=50,"C","D")))</f>
        <v>D</v>
      </c>
      <c r="X72" s="32" t="str">
        <f>IF(P72&gt;=75,"A",IF(P72&gt;=60,"B",IF(P72&gt;=50,"C","D")))</f>
        <v>D</v>
      </c>
      <c r="Y72" s="32" t="str">
        <f>IF(Q72&gt;=75/2,"A",IF(Q72&gt;=60/2,"B",IF(Q72&gt;=50/2,"C","D")))</f>
        <v>D</v>
      </c>
      <c r="Z72" s="33" t="str">
        <f>IF(R72&gt;=75/2,"A",IF(R72&gt;=60/2,"B",IF(R72&gt;=50/2,"C","D")))</f>
        <v>D</v>
      </c>
      <c r="AA72" s="46" t="str">
        <f>IF(S72&gt;=8*75,"A",IF(S72&gt;=8*60,"B",IF(S72&gt;=8*50,"C","D")))</f>
        <v>D</v>
      </c>
    </row>
    <row r="73" spans="1:27">
      <c r="A73" s="6">
        <v>71</v>
      </c>
      <c r="B73" s="1" t="s">
        <v>36</v>
      </c>
      <c r="C73" s="19">
        <v>34490</v>
      </c>
      <c r="D73" s="16" t="s">
        <v>31</v>
      </c>
      <c r="E73" s="81">
        <v>187</v>
      </c>
      <c r="F73" s="9">
        <v>318</v>
      </c>
      <c r="G73" s="82">
        <v>15.27</v>
      </c>
      <c r="H73" s="9">
        <v>267</v>
      </c>
      <c r="I73" s="82">
        <v>10.09</v>
      </c>
      <c r="J73" s="9">
        <v>8</v>
      </c>
      <c r="K73" s="26"/>
      <c r="L73" s="41">
        <f>MAX(0,(E73-176)*3.6*2)</f>
        <v>79.2</v>
      </c>
      <c r="M73" s="32">
        <f>MAX(0,(F73-295)*2.3*2)</f>
        <v>105.8</v>
      </c>
      <c r="N73" s="32">
        <f>MAX(0,(G73-13.3)*6.8)</f>
        <v>13.395999999999992</v>
      </c>
      <c r="O73" s="32">
        <f>MAX(0,(H73-226)*1.6)</f>
        <v>65.600000000000009</v>
      </c>
      <c r="P73" s="32">
        <f>MAX(0,(11.4-I73)*54.7)</f>
        <v>71.657000000000025</v>
      </c>
      <c r="Q73" s="32">
        <f>J73*6*0.5</f>
        <v>24</v>
      </c>
      <c r="R73" s="33">
        <f>MAX(0,(K73-38)*2.1*0.5)</f>
        <v>0</v>
      </c>
      <c r="S73" s="42">
        <f>SUM(L73:R73)</f>
        <v>359.65300000000002</v>
      </c>
      <c r="T73" s="41" t="str">
        <f>IF(L73&gt;=2*75,"A",IF(L73&gt;=2*60,"B",IF(L73&gt;=2*50,"C","D")))</f>
        <v>D</v>
      </c>
      <c r="U73" s="32" t="str">
        <f>IF(M73&gt;=2*75,"A",IF(M73&gt;=2*60,"B",IF(M73&gt;=2*50,"C","D")))</f>
        <v>C</v>
      </c>
      <c r="V73" s="32" t="str">
        <f>IF(N73&gt;=75,"A",IF(N73&gt;=60,"B",IF(N73&gt;=50,"C","D")))</f>
        <v>D</v>
      </c>
      <c r="W73" s="32" t="str">
        <f>IF(O73&gt;=75,"A",IF(O73&gt;=60,"B",IF(O73&gt;=50,"C","D")))</f>
        <v>B</v>
      </c>
      <c r="X73" s="32" t="str">
        <f>IF(P73&gt;=75,"A",IF(P73&gt;=60,"B",IF(P73&gt;=50,"C","D")))</f>
        <v>B</v>
      </c>
      <c r="Y73" s="32" t="str">
        <f>IF(Q73&gt;=75/2,"A",IF(Q73&gt;=60/2,"B",IF(Q73&gt;=50/2,"C","D")))</f>
        <v>D</v>
      </c>
      <c r="Z73" s="33" t="str">
        <f>IF(R73&gt;=75/2,"A",IF(R73&gt;=60/2,"B",IF(R73&gt;=50/2,"C","D")))</f>
        <v>D</v>
      </c>
      <c r="AA73" s="46" t="str">
        <f>IF(S73&gt;=8*75,"A",IF(S73&gt;=8*60,"B",IF(S73&gt;=8*50,"C","D")))</f>
        <v>D</v>
      </c>
    </row>
    <row r="74" spans="1:27">
      <c r="A74" s="6">
        <v>72</v>
      </c>
      <c r="B74" s="1" t="s">
        <v>95</v>
      </c>
      <c r="C74" s="19">
        <v>34733</v>
      </c>
      <c r="D74" s="16" t="s">
        <v>154</v>
      </c>
      <c r="E74" s="81">
        <v>197</v>
      </c>
      <c r="F74" s="9">
        <v>324</v>
      </c>
      <c r="G74" s="82">
        <v>15.72</v>
      </c>
      <c r="H74" s="9">
        <v>223</v>
      </c>
      <c r="I74" s="82">
        <v>10.92</v>
      </c>
      <c r="J74" s="9">
        <v>1</v>
      </c>
      <c r="K74" s="26">
        <v>65</v>
      </c>
      <c r="L74" s="41">
        <f>MAX(0,(E74-176)*3.6*2)</f>
        <v>151.20000000000002</v>
      </c>
      <c r="M74" s="32">
        <f>MAX(0,(F74-295)*2.3*2)</f>
        <v>133.39999999999998</v>
      </c>
      <c r="N74" s="32">
        <f>MAX(0,(G74-13.3)*6.8)</f>
        <v>16.456</v>
      </c>
      <c r="O74" s="32">
        <f>MAX(0,(H74-226)*1.6)</f>
        <v>0</v>
      </c>
      <c r="P74" s="32">
        <f>MAX(0,(11.4-I74)*54.7)</f>
        <v>26.256000000000025</v>
      </c>
      <c r="Q74" s="32">
        <f>J74*6*0.5</f>
        <v>3</v>
      </c>
      <c r="R74" s="33">
        <f>MAX(0,(K74-38)*2.1*0.5)</f>
        <v>28.35</v>
      </c>
      <c r="S74" s="42">
        <f>SUM(L74:R74)</f>
        <v>358.66200000000009</v>
      </c>
      <c r="T74" s="41" t="str">
        <f>IF(L74&gt;=2*75,"A",IF(L74&gt;=2*60,"B",IF(L74&gt;=2*50,"C","D")))</f>
        <v>A</v>
      </c>
      <c r="U74" s="32" t="str">
        <f>IF(M74&gt;=2*75,"A",IF(M74&gt;=2*60,"B",IF(M74&gt;=2*50,"C","D")))</f>
        <v>B</v>
      </c>
      <c r="V74" s="32" t="str">
        <f>IF(N74&gt;=75,"A",IF(N74&gt;=60,"B",IF(N74&gt;=50,"C","D")))</f>
        <v>D</v>
      </c>
      <c r="W74" s="32" t="str">
        <f>IF(O74&gt;=75,"A",IF(O74&gt;=60,"B",IF(O74&gt;=50,"C","D")))</f>
        <v>D</v>
      </c>
      <c r="X74" s="32" t="str">
        <f>IF(P74&gt;=75,"A",IF(P74&gt;=60,"B",IF(P74&gt;=50,"C","D")))</f>
        <v>D</v>
      </c>
      <c r="Y74" s="32" t="str">
        <f>IF(Q74&gt;=75/2,"A",IF(Q74&gt;=60/2,"B",IF(Q74&gt;=50/2,"C","D")))</f>
        <v>D</v>
      </c>
      <c r="Z74" s="33" t="str">
        <f>IF(R74&gt;=75/2,"A",IF(R74&gt;=60/2,"B",IF(R74&gt;=50/2,"C","D")))</f>
        <v>C</v>
      </c>
      <c r="AA74" s="46" t="str">
        <f>IF(S74&gt;=8*75,"A",IF(S74&gt;=8*60,"B",IF(S74&gt;=8*50,"C","D")))</f>
        <v>D</v>
      </c>
    </row>
    <row r="75" spans="1:27">
      <c r="A75" s="6">
        <v>73</v>
      </c>
      <c r="B75" s="1" t="s">
        <v>100</v>
      </c>
      <c r="C75" s="19">
        <v>35632</v>
      </c>
      <c r="D75" s="16" t="s">
        <v>154</v>
      </c>
      <c r="E75" s="81">
        <v>191</v>
      </c>
      <c r="F75" s="9">
        <v>322</v>
      </c>
      <c r="G75" s="82">
        <v>13.95</v>
      </c>
      <c r="H75" s="9">
        <v>248</v>
      </c>
      <c r="I75" s="82">
        <v>10.42</v>
      </c>
      <c r="J75" s="9">
        <v>6</v>
      </c>
      <c r="K75" s="26">
        <v>50</v>
      </c>
      <c r="L75" s="41">
        <f>MAX(0,(E75-176)*3.6*2)</f>
        <v>108</v>
      </c>
      <c r="M75" s="32">
        <f>MAX(0,(F75-295)*2.3*2)</f>
        <v>124.19999999999999</v>
      </c>
      <c r="N75" s="32">
        <f>MAX(0,(G75-13.3)*6.8)</f>
        <v>4.4199999999999902</v>
      </c>
      <c r="O75" s="32">
        <f>MAX(0,(H75-226)*1.6)</f>
        <v>35.200000000000003</v>
      </c>
      <c r="P75" s="32">
        <f>MAX(0,(11.4-I75)*54.7)</f>
        <v>53.606000000000023</v>
      </c>
      <c r="Q75" s="32">
        <f>J75*6*0.5</f>
        <v>18</v>
      </c>
      <c r="R75" s="33">
        <f>MAX(0,(K75-38)*2.1*0.5)</f>
        <v>12.600000000000001</v>
      </c>
      <c r="S75" s="42">
        <f>SUM(L75:R75)</f>
        <v>356.02600000000007</v>
      </c>
      <c r="T75" s="41" t="str">
        <f>IF(L75&gt;=2*75,"A",IF(L75&gt;=2*60,"B",IF(L75&gt;=2*50,"C","D")))</f>
        <v>C</v>
      </c>
      <c r="U75" s="32" t="str">
        <f>IF(M75&gt;=2*75,"A",IF(M75&gt;=2*60,"B",IF(M75&gt;=2*50,"C","D")))</f>
        <v>B</v>
      </c>
      <c r="V75" s="32" t="str">
        <f>IF(N75&gt;=75,"A",IF(N75&gt;=60,"B",IF(N75&gt;=50,"C","D")))</f>
        <v>D</v>
      </c>
      <c r="W75" s="32" t="str">
        <f>IF(O75&gt;=75,"A",IF(O75&gt;=60,"B",IF(O75&gt;=50,"C","D")))</f>
        <v>D</v>
      </c>
      <c r="X75" s="32" t="str">
        <f>IF(P75&gt;=75,"A",IF(P75&gt;=60,"B",IF(P75&gt;=50,"C","D")))</f>
        <v>C</v>
      </c>
      <c r="Y75" s="32" t="str">
        <f>IF(Q75&gt;=75/2,"A",IF(Q75&gt;=60/2,"B",IF(Q75&gt;=50/2,"C","D")))</f>
        <v>D</v>
      </c>
      <c r="Z75" s="33" t="str">
        <f>IF(R75&gt;=75/2,"A",IF(R75&gt;=60/2,"B",IF(R75&gt;=50/2,"C","D")))</f>
        <v>D</v>
      </c>
      <c r="AA75" s="46" t="str">
        <f>IF(S75&gt;=8*75,"A",IF(S75&gt;=8*60,"B",IF(S75&gt;=8*50,"C","D")))</f>
        <v>D</v>
      </c>
    </row>
    <row r="76" spans="1:27">
      <c r="A76" s="6">
        <v>74</v>
      </c>
      <c r="B76" s="1" t="s">
        <v>124</v>
      </c>
      <c r="C76" s="19">
        <v>35245</v>
      </c>
      <c r="D76" s="16" t="s">
        <v>116</v>
      </c>
      <c r="E76" s="81">
        <v>188</v>
      </c>
      <c r="F76" s="9">
        <v>318</v>
      </c>
      <c r="G76" s="82">
        <v>17.48</v>
      </c>
      <c r="H76" s="9">
        <v>261</v>
      </c>
      <c r="I76" s="82">
        <v>11.12</v>
      </c>
      <c r="J76" s="9">
        <v>8</v>
      </c>
      <c r="K76" s="26">
        <v>72</v>
      </c>
      <c r="L76" s="41">
        <f>MAX(0,(E76-176)*3.6*2)</f>
        <v>86.4</v>
      </c>
      <c r="M76" s="32">
        <f>MAX(0,(F76-295)*2.3*2)</f>
        <v>105.8</v>
      </c>
      <c r="N76" s="32">
        <f>MAX(0,(G76-13.3)*6.8)</f>
        <v>28.423999999999996</v>
      </c>
      <c r="O76" s="32">
        <f>MAX(0,(H76-226)*1.6)</f>
        <v>56</v>
      </c>
      <c r="P76" s="32">
        <f>MAX(0,(11.4-I76)*54.7)</f>
        <v>15.316000000000063</v>
      </c>
      <c r="Q76" s="32">
        <f>J76*6*0.5</f>
        <v>24</v>
      </c>
      <c r="R76" s="33">
        <f>MAX(0,(K76-38)*2.1*0.5)</f>
        <v>35.700000000000003</v>
      </c>
      <c r="S76" s="42">
        <f>SUM(L76:R76)</f>
        <v>351.6400000000001</v>
      </c>
      <c r="T76" s="41" t="str">
        <f>IF(L76&gt;=2*75,"A",IF(L76&gt;=2*60,"B",IF(L76&gt;=2*50,"C","D")))</f>
        <v>D</v>
      </c>
      <c r="U76" s="32" t="str">
        <f>IF(M76&gt;=2*75,"A",IF(M76&gt;=2*60,"B",IF(M76&gt;=2*50,"C","D")))</f>
        <v>C</v>
      </c>
      <c r="V76" s="32" t="str">
        <f>IF(N76&gt;=75,"A",IF(N76&gt;=60,"B",IF(N76&gt;=50,"C","D")))</f>
        <v>D</v>
      </c>
      <c r="W76" s="32" t="str">
        <f>IF(O76&gt;=75,"A",IF(O76&gt;=60,"B",IF(O76&gt;=50,"C","D")))</f>
        <v>C</v>
      </c>
      <c r="X76" s="32" t="str">
        <f>IF(P76&gt;=75,"A",IF(P76&gt;=60,"B",IF(P76&gt;=50,"C","D")))</f>
        <v>D</v>
      </c>
      <c r="Y76" s="32" t="str">
        <f>IF(Q76&gt;=75/2,"A",IF(Q76&gt;=60/2,"B",IF(Q76&gt;=50/2,"C","D")))</f>
        <v>D</v>
      </c>
      <c r="Z76" s="33" t="str">
        <f>IF(R76&gt;=75/2,"A",IF(R76&gt;=60/2,"B",IF(R76&gt;=50/2,"C","D")))</f>
        <v>B</v>
      </c>
      <c r="AA76" s="46" t="str">
        <f>IF(S76&gt;=8*75,"A",IF(S76&gt;=8*60,"B",IF(S76&gt;=8*50,"C","D")))</f>
        <v>D</v>
      </c>
    </row>
    <row r="77" spans="1:27">
      <c r="A77" s="6">
        <v>75</v>
      </c>
      <c r="B77" s="1" t="s">
        <v>65</v>
      </c>
      <c r="C77" s="19">
        <v>34020</v>
      </c>
      <c r="D77" s="16" t="s">
        <v>155</v>
      </c>
      <c r="E77" s="81">
        <v>187</v>
      </c>
      <c r="F77" s="9">
        <v>310</v>
      </c>
      <c r="G77" s="82">
        <v>17.18</v>
      </c>
      <c r="H77" s="9">
        <v>255</v>
      </c>
      <c r="I77" s="82">
        <v>10.06</v>
      </c>
      <c r="J77" s="9">
        <v>10</v>
      </c>
      <c r="K77" s="26">
        <v>62</v>
      </c>
      <c r="L77" s="41">
        <f>MAX(0,(E77-176)*3.6*2)</f>
        <v>79.2</v>
      </c>
      <c r="M77" s="32">
        <f>MAX(0,(F77-295)*2.3*2)</f>
        <v>69</v>
      </c>
      <c r="N77" s="32">
        <f>MAX(0,(G77-13.3)*6.8)</f>
        <v>26.383999999999993</v>
      </c>
      <c r="O77" s="32">
        <f>MAX(0,(H77-226)*1.6)</f>
        <v>46.400000000000006</v>
      </c>
      <c r="P77" s="32">
        <f>MAX(0,(11.4-I77)*54.7)</f>
        <v>73.298000000000002</v>
      </c>
      <c r="Q77" s="32">
        <f>J77*6*0.5</f>
        <v>30</v>
      </c>
      <c r="R77" s="33">
        <f>MAX(0,(K77-38)*2.1*0.5)</f>
        <v>25.200000000000003</v>
      </c>
      <c r="S77" s="42">
        <f>SUM(L77:R77)</f>
        <v>349.48199999999997</v>
      </c>
      <c r="T77" s="41" t="str">
        <f>IF(L77&gt;=2*75,"A",IF(L77&gt;=2*60,"B",IF(L77&gt;=2*50,"C","D")))</f>
        <v>D</v>
      </c>
      <c r="U77" s="32" t="str">
        <f>IF(M77&gt;=2*75,"A",IF(M77&gt;=2*60,"B",IF(M77&gt;=2*50,"C","D")))</f>
        <v>D</v>
      </c>
      <c r="V77" s="32" t="str">
        <f>IF(N77&gt;=75,"A",IF(N77&gt;=60,"B",IF(N77&gt;=50,"C","D")))</f>
        <v>D</v>
      </c>
      <c r="W77" s="32" t="str">
        <f>IF(O77&gt;=75,"A",IF(O77&gt;=60,"B",IF(O77&gt;=50,"C","D")))</f>
        <v>D</v>
      </c>
      <c r="X77" s="32" t="str">
        <f>IF(P77&gt;=75,"A",IF(P77&gt;=60,"B",IF(P77&gt;=50,"C","D")))</f>
        <v>B</v>
      </c>
      <c r="Y77" s="32" t="str">
        <f>IF(Q77&gt;=75/2,"A",IF(Q77&gt;=60/2,"B",IF(Q77&gt;=50/2,"C","D")))</f>
        <v>B</v>
      </c>
      <c r="Z77" s="33" t="str">
        <f>IF(R77&gt;=75/2,"A",IF(R77&gt;=60/2,"B",IF(R77&gt;=50/2,"C","D")))</f>
        <v>C</v>
      </c>
      <c r="AA77" s="46" t="str">
        <f>IF(S77&gt;=8*75,"A",IF(S77&gt;=8*60,"B",IF(S77&gt;=8*50,"C","D")))</f>
        <v>D</v>
      </c>
    </row>
    <row r="78" spans="1:27">
      <c r="A78" s="6">
        <v>76</v>
      </c>
      <c r="B78" s="1" t="s">
        <v>90</v>
      </c>
      <c r="C78" s="19">
        <v>34106</v>
      </c>
      <c r="D78" s="16" t="s">
        <v>154</v>
      </c>
      <c r="E78" s="81">
        <v>187</v>
      </c>
      <c r="F78" s="9">
        <v>320</v>
      </c>
      <c r="G78" s="82">
        <v>17.7</v>
      </c>
      <c r="H78" s="9">
        <v>241</v>
      </c>
      <c r="I78" s="82">
        <v>10.14</v>
      </c>
      <c r="J78" s="9">
        <v>2</v>
      </c>
      <c r="K78" s="26">
        <v>60</v>
      </c>
      <c r="L78" s="41">
        <f>MAX(0,(E78-176)*3.6*2)</f>
        <v>79.2</v>
      </c>
      <c r="M78" s="32">
        <f>MAX(0,(F78-295)*2.3*2)</f>
        <v>114.99999999999999</v>
      </c>
      <c r="N78" s="32">
        <f>MAX(0,(G78-13.3)*6.8)</f>
        <v>29.919999999999991</v>
      </c>
      <c r="O78" s="32">
        <f>MAX(0,(H78-226)*1.6)</f>
        <v>24</v>
      </c>
      <c r="P78" s="32">
        <f>MAX(0,(11.4-I78)*54.7)</f>
        <v>68.921999999999997</v>
      </c>
      <c r="Q78" s="32">
        <f>J78*6*0.5</f>
        <v>6</v>
      </c>
      <c r="R78" s="33">
        <f>MAX(0,(K78-38)*2.1*0.5)</f>
        <v>23.1</v>
      </c>
      <c r="S78" s="42">
        <f>SUM(L78:R78)</f>
        <v>346.142</v>
      </c>
      <c r="T78" s="41" t="str">
        <f>IF(L78&gt;=2*75,"A",IF(L78&gt;=2*60,"B",IF(L78&gt;=2*50,"C","D")))</f>
        <v>D</v>
      </c>
      <c r="U78" s="32" t="str">
        <f>IF(M78&gt;=2*75,"A",IF(M78&gt;=2*60,"B",IF(M78&gt;=2*50,"C","D")))</f>
        <v>C</v>
      </c>
      <c r="V78" s="32" t="str">
        <f>IF(N78&gt;=75,"A",IF(N78&gt;=60,"B",IF(N78&gt;=50,"C","D")))</f>
        <v>D</v>
      </c>
      <c r="W78" s="32" t="str">
        <f>IF(O78&gt;=75,"A",IF(O78&gt;=60,"B",IF(O78&gt;=50,"C","D")))</f>
        <v>D</v>
      </c>
      <c r="X78" s="32" t="str">
        <f>IF(P78&gt;=75,"A",IF(P78&gt;=60,"B",IF(P78&gt;=50,"C","D")))</f>
        <v>B</v>
      </c>
      <c r="Y78" s="32" t="str">
        <f>IF(Q78&gt;=75/2,"A",IF(Q78&gt;=60/2,"B",IF(Q78&gt;=50/2,"C","D")))</f>
        <v>D</v>
      </c>
      <c r="Z78" s="33" t="str">
        <f>IF(R78&gt;=75/2,"A",IF(R78&gt;=60/2,"B",IF(R78&gt;=50/2,"C","D")))</f>
        <v>D</v>
      </c>
      <c r="AA78" s="46" t="str">
        <f>IF(S78&gt;=8*75,"A",IF(S78&gt;=8*60,"B",IF(S78&gt;=8*50,"C","D")))</f>
        <v>D</v>
      </c>
    </row>
    <row r="79" spans="1:27">
      <c r="A79" s="6">
        <v>77</v>
      </c>
      <c r="B79" s="1" t="s">
        <v>58</v>
      </c>
      <c r="C79" s="19">
        <v>34648</v>
      </c>
      <c r="D79" s="16" t="s">
        <v>54</v>
      </c>
      <c r="E79" s="81">
        <v>188</v>
      </c>
      <c r="F79" s="9">
        <v>316</v>
      </c>
      <c r="G79" s="82">
        <v>13.91</v>
      </c>
      <c r="H79" s="9">
        <v>254</v>
      </c>
      <c r="I79" s="82">
        <v>10.29</v>
      </c>
      <c r="J79" s="9">
        <v>8</v>
      </c>
      <c r="K79" s="26">
        <v>62</v>
      </c>
      <c r="L79" s="41">
        <f>MAX(0,(E79-176)*3.6*2)</f>
        <v>86.4</v>
      </c>
      <c r="M79" s="32">
        <f>MAX(0,(F79-295)*2.3*2)</f>
        <v>96.6</v>
      </c>
      <c r="N79" s="32">
        <f>MAX(0,(G79-13.3)*6.8)</f>
        <v>4.1479999999999961</v>
      </c>
      <c r="O79" s="32">
        <f>MAX(0,(H79-226)*1.6)</f>
        <v>44.800000000000004</v>
      </c>
      <c r="P79" s="32">
        <f>MAX(0,(11.4-I79)*54.7)</f>
        <v>60.71700000000007</v>
      </c>
      <c r="Q79" s="32">
        <f>J79*6*0.5</f>
        <v>24</v>
      </c>
      <c r="R79" s="33">
        <f>MAX(0,(K79-38)*2.1*0.5)</f>
        <v>25.200000000000003</v>
      </c>
      <c r="S79" s="42">
        <f>SUM(L79:R79)</f>
        <v>341.86500000000007</v>
      </c>
      <c r="T79" s="41" t="str">
        <f>IF(L79&gt;=2*75,"A",IF(L79&gt;=2*60,"B",IF(L79&gt;=2*50,"C","D")))</f>
        <v>D</v>
      </c>
      <c r="U79" s="32" t="str">
        <f>IF(M79&gt;=2*75,"A",IF(M79&gt;=2*60,"B",IF(M79&gt;=2*50,"C","D")))</f>
        <v>D</v>
      </c>
      <c r="V79" s="32" t="str">
        <f>IF(N79&gt;=75,"A",IF(N79&gt;=60,"B",IF(N79&gt;=50,"C","D")))</f>
        <v>D</v>
      </c>
      <c r="W79" s="32" t="str">
        <f>IF(O79&gt;=75,"A",IF(O79&gt;=60,"B",IF(O79&gt;=50,"C","D")))</f>
        <v>D</v>
      </c>
      <c r="X79" s="32" t="str">
        <f>IF(P79&gt;=75,"A",IF(P79&gt;=60,"B",IF(P79&gt;=50,"C","D")))</f>
        <v>B</v>
      </c>
      <c r="Y79" s="32" t="str">
        <f>IF(Q79&gt;=75/2,"A",IF(Q79&gt;=60/2,"B",IF(Q79&gt;=50/2,"C","D")))</f>
        <v>D</v>
      </c>
      <c r="Z79" s="33" t="str">
        <f>IF(R79&gt;=75/2,"A",IF(R79&gt;=60/2,"B",IF(R79&gt;=50/2,"C","D")))</f>
        <v>C</v>
      </c>
      <c r="AA79" s="46" t="str">
        <f>IF(S79&gt;=8*75,"A",IF(S79&gt;=8*60,"B",IF(S79&gt;=8*50,"C","D")))</f>
        <v>D</v>
      </c>
    </row>
    <row r="80" spans="1:27">
      <c r="A80" s="6">
        <v>78</v>
      </c>
      <c r="B80" s="1" t="s">
        <v>46</v>
      </c>
      <c r="C80" s="19">
        <v>34937</v>
      </c>
      <c r="D80" s="16" t="s">
        <v>42</v>
      </c>
      <c r="E80" s="81">
        <v>185</v>
      </c>
      <c r="F80" s="9">
        <v>322</v>
      </c>
      <c r="G80" s="82">
        <v>15.2</v>
      </c>
      <c r="H80" s="9">
        <v>254</v>
      </c>
      <c r="I80" s="82">
        <v>10.41</v>
      </c>
      <c r="J80" s="9">
        <v>7</v>
      </c>
      <c r="K80" s="26">
        <v>57</v>
      </c>
      <c r="L80" s="41">
        <f>MAX(0,(E80-176)*3.6*2)</f>
        <v>64.8</v>
      </c>
      <c r="M80" s="32">
        <f>MAX(0,(F80-295)*2.3*2)</f>
        <v>124.19999999999999</v>
      </c>
      <c r="N80" s="32">
        <f>MAX(0,(G80-13.3)*6.8)</f>
        <v>12.919999999999989</v>
      </c>
      <c r="O80" s="32">
        <f>MAX(0,(H80-226)*1.6)</f>
        <v>44.800000000000004</v>
      </c>
      <c r="P80" s="32">
        <f>MAX(0,(11.4-I80)*54.7)</f>
        <v>54.153000000000013</v>
      </c>
      <c r="Q80" s="32">
        <f>J80*6*0.5</f>
        <v>21</v>
      </c>
      <c r="R80" s="33">
        <f>MAX(0,(K80-38)*2.1*0.5)</f>
        <v>19.95</v>
      </c>
      <c r="S80" s="42">
        <f>SUM(L80:R80)</f>
        <v>341.82299999999998</v>
      </c>
      <c r="T80" s="41" t="str">
        <f>IF(L80&gt;=2*75,"A",IF(L80&gt;=2*60,"B",IF(L80&gt;=2*50,"C","D")))</f>
        <v>D</v>
      </c>
      <c r="U80" s="32" t="str">
        <f>IF(M80&gt;=2*75,"A",IF(M80&gt;=2*60,"B",IF(M80&gt;=2*50,"C","D")))</f>
        <v>B</v>
      </c>
      <c r="V80" s="32" t="str">
        <f>IF(N80&gt;=75,"A",IF(N80&gt;=60,"B",IF(N80&gt;=50,"C","D")))</f>
        <v>D</v>
      </c>
      <c r="W80" s="32" t="str">
        <f>IF(O80&gt;=75,"A",IF(O80&gt;=60,"B",IF(O80&gt;=50,"C","D")))</f>
        <v>D</v>
      </c>
      <c r="X80" s="32" t="str">
        <f>IF(P80&gt;=75,"A",IF(P80&gt;=60,"B",IF(P80&gt;=50,"C","D")))</f>
        <v>C</v>
      </c>
      <c r="Y80" s="32" t="str">
        <f>IF(Q80&gt;=75/2,"A",IF(Q80&gt;=60/2,"B",IF(Q80&gt;=50/2,"C","D")))</f>
        <v>D</v>
      </c>
      <c r="Z80" s="33" t="str">
        <f>IF(R80&gt;=75/2,"A",IF(R80&gt;=60/2,"B",IF(R80&gt;=50/2,"C","D")))</f>
        <v>D</v>
      </c>
      <c r="AA80" s="46" t="str">
        <f>IF(S80&gt;=8*75,"A",IF(S80&gt;=8*60,"B",IF(S80&gt;=8*50,"C","D")))</f>
        <v>D</v>
      </c>
    </row>
    <row r="81" spans="1:27">
      <c r="A81" s="6">
        <v>79</v>
      </c>
      <c r="B81" s="1" t="s">
        <v>24</v>
      </c>
      <c r="C81" s="19">
        <v>34846</v>
      </c>
      <c r="D81" s="16" t="s">
        <v>18</v>
      </c>
      <c r="E81" s="81">
        <v>174</v>
      </c>
      <c r="F81" s="9">
        <v>320</v>
      </c>
      <c r="G81" s="82">
        <v>12.04</v>
      </c>
      <c r="H81" s="9">
        <v>276</v>
      </c>
      <c r="I81" s="82">
        <v>9.86</v>
      </c>
      <c r="J81" s="9">
        <v>13</v>
      </c>
      <c r="K81" s="26">
        <v>60</v>
      </c>
      <c r="L81" s="41">
        <f>MAX(0,(E81-176)*3.6*2)</f>
        <v>0</v>
      </c>
      <c r="M81" s="32">
        <f>MAX(0,(F81-295)*2.3*2)</f>
        <v>114.99999999999999</v>
      </c>
      <c r="N81" s="32">
        <f>MAX(0,(G81-13.3)*6.8)</f>
        <v>0</v>
      </c>
      <c r="O81" s="32">
        <f>MAX(0,(H81-226)*1.6)</f>
        <v>80</v>
      </c>
      <c r="P81" s="32">
        <f>MAX(0,(11.4-I81)*54.7)</f>
        <v>84.238000000000056</v>
      </c>
      <c r="Q81" s="32">
        <f>J81*6*0.5</f>
        <v>39</v>
      </c>
      <c r="R81" s="33">
        <f>MAX(0,(K81-38)*2.1*0.5)</f>
        <v>23.1</v>
      </c>
      <c r="S81" s="42">
        <f>SUM(L81:R81)</f>
        <v>341.33800000000008</v>
      </c>
      <c r="T81" s="41" t="str">
        <f>IF(L81&gt;=2*75,"A",IF(L81&gt;=2*60,"B",IF(L81&gt;=2*50,"C","D")))</f>
        <v>D</v>
      </c>
      <c r="U81" s="32" t="str">
        <f>IF(M81&gt;=2*75,"A",IF(M81&gt;=2*60,"B",IF(M81&gt;=2*50,"C","D")))</f>
        <v>C</v>
      </c>
      <c r="V81" s="32" t="str">
        <f>IF(N81&gt;=75,"A",IF(N81&gt;=60,"B",IF(N81&gt;=50,"C","D")))</f>
        <v>D</v>
      </c>
      <c r="W81" s="32" t="str">
        <f>IF(O81&gt;=75,"A",IF(O81&gt;=60,"B",IF(O81&gt;=50,"C","D")))</f>
        <v>A</v>
      </c>
      <c r="X81" s="32" t="str">
        <f>IF(P81&gt;=75,"A",IF(P81&gt;=60,"B",IF(P81&gt;=50,"C","D")))</f>
        <v>A</v>
      </c>
      <c r="Y81" s="32" t="str">
        <f>IF(Q81&gt;=75/2,"A",IF(Q81&gt;=60/2,"B",IF(Q81&gt;=50/2,"C","D")))</f>
        <v>A</v>
      </c>
      <c r="Z81" s="33" t="str">
        <f>IF(R81&gt;=75/2,"A",IF(R81&gt;=60/2,"B",IF(R81&gt;=50/2,"C","D")))</f>
        <v>D</v>
      </c>
      <c r="AA81" s="46" t="str">
        <f>IF(S81&gt;=8*75,"A",IF(S81&gt;=8*60,"B",IF(S81&gt;=8*50,"C","D")))</f>
        <v>D</v>
      </c>
    </row>
    <row r="82" spans="1:27">
      <c r="A82" s="6">
        <v>80</v>
      </c>
      <c r="B82" s="1" t="s">
        <v>114</v>
      </c>
      <c r="C82" s="8"/>
      <c r="D82" s="17" t="s">
        <v>103</v>
      </c>
      <c r="E82" s="81">
        <v>185</v>
      </c>
      <c r="F82" s="9">
        <v>316</v>
      </c>
      <c r="G82" s="82">
        <v>15.8</v>
      </c>
      <c r="H82" s="9">
        <v>255</v>
      </c>
      <c r="I82" s="82">
        <v>10.64</v>
      </c>
      <c r="J82" s="9">
        <v>11</v>
      </c>
      <c r="K82" s="26">
        <v>77</v>
      </c>
      <c r="L82" s="41">
        <f>MAX(0,(E82-176)*3.6*2)</f>
        <v>64.8</v>
      </c>
      <c r="M82" s="32">
        <f>MAX(0,(F82-295)*2.3*2)</f>
        <v>96.6</v>
      </c>
      <c r="N82" s="32">
        <f>MAX(0,(G82-13.3)*6.8)</f>
        <v>17</v>
      </c>
      <c r="O82" s="32">
        <f>MAX(0,(H82-226)*1.6)</f>
        <v>46.400000000000006</v>
      </c>
      <c r="P82" s="32">
        <f>MAX(0,(11.4-I82)*54.7)</f>
        <v>41.571999999999989</v>
      </c>
      <c r="Q82" s="32">
        <f>J82*6*0.5</f>
        <v>33</v>
      </c>
      <c r="R82" s="33">
        <f>MAX(0,(K82-38)*2.1*0.5)</f>
        <v>40.950000000000003</v>
      </c>
      <c r="S82" s="42">
        <f>SUM(L82:R82)</f>
        <v>340.32199999999995</v>
      </c>
      <c r="T82" s="41" t="str">
        <f>IF(L82&gt;=2*75,"A",IF(L82&gt;=2*60,"B",IF(L82&gt;=2*50,"C","D")))</f>
        <v>D</v>
      </c>
      <c r="U82" s="32" t="str">
        <f>IF(M82&gt;=2*75,"A",IF(M82&gt;=2*60,"B",IF(M82&gt;=2*50,"C","D")))</f>
        <v>D</v>
      </c>
      <c r="V82" s="32" t="str">
        <f>IF(N82&gt;=75,"A",IF(N82&gt;=60,"B",IF(N82&gt;=50,"C","D")))</f>
        <v>D</v>
      </c>
      <c r="W82" s="32" t="str">
        <f>IF(O82&gt;=75,"A",IF(O82&gt;=60,"B",IF(O82&gt;=50,"C","D")))</f>
        <v>D</v>
      </c>
      <c r="X82" s="32" t="str">
        <f>IF(P82&gt;=75,"A",IF(P82&gt;=60,"B",IF(P82&gt;=50,"C","D")))</f>
        <v>D</v>
      </c>
      <c r="Y82" s="32" t="str">
        <f>IF(Q82&gt;=75/2,"A",IF(Q82&gt;=60/2,"B",IF(Q82&gt;=50/2,"C","D")))</f>
        <v>B</v>
      </c>
      <c r="Z82" s="33" t="str">
        <f>IF(R82&gt;=75/2,"A",IF(R82&gt;=60/2,"B",IF(R82&gt;=50/2,"C","D")))</f>
        <v>A</v>
      </c>
      <c r="AA82" s="46" t="str">
        <f>IF(S82&gt;=8*75,"A",IF(S82&gt;=8*60,"B",IF(S82&gt;=8*50,"C","D")))</f>
        <v>D</v>
      </c>
    </row>
    <row r="83" spans="1:27">
      <c r="A83" s="6">
        <v>81</v>
      </c>
      <c r="B83" s="1" t="s">
        <v>27</v>
      </c>
      <c r="C83" s="19">
        <v>35526</v>
      </c>
      <c r="D83" s="16" t="s">
        <v>18</v>
      </c>
      <c r="E83" s="81">
        <v>195</v>
      </c>
      <c r="F83" s="9">
        <v>318</v>
      </c>
      <c r="G83" s="82">
        <v>15</v>
      </c>
      <c r="H83" s="9">
        <v>244</v>
      </c>
      <c r="I83" s="82">
        <v>11.09</v>
      </c>
      <c r="J83" s="9">
        <v>9</v>
      </c>
      <c r="K83" s="26">
        <v>47</v>
      </c>
      <c r="L83" s="41">
        <f>MAX(0,(E83-176)*3.6*2)</f>
        <v>136.80000000000001</v>
      </c>
      <c r="M83" s="32">
        <f>MAX(0,(F83-295)*2.3*2)</f>
        <v>105.8</v>
      </c>
      <c r="N83" s="32">
        <f>MAX(0,(G83-13.3)*6.8)</f>
        <v>11.559999999999995</v>
      </c>
      <c r="O83" s="32">
        <f>MAX(0,(H83-226)*1.6)</f>
        <v>28.8</v>
      </c>
      <c r="P83" s="32">
        <f>MAX(0,(11.4-I83)*54.7)</f>
        <v>16.957000000000029</v>
      </c>
      <c r="Q83" s="32">
        <f>J83*6*0.5</f>
        <v>27</v>
      </c>
      <c r="R83" s="33">
        <f>MAX(0,(K83-38)*2.1*0.5)</f>
        <v>9.4500000000000011</v>
      </c>
      <c r="S83" s="42">
        <f>SUM(L83:R83)</f>
        <v>336.36700000000008</v>
      </c>
      <c r="T83" s="41" t="str">
        <f>IF(L83&gt;=2*75,"A",IF(L83&gt;=2*60,"B",IF(L83&gt;=2*50,"C","D")))</f>
        <v>B</v>
      </c>
      <c r="U83" s="32" t="str">
        <f>IF(M83&gt;=2*75,"A",IF(M83&gt;=2*60,"B",IF(M83&gt;=2*50,"C","D")))</f>
        <v>C</v>
      </c>
      <c r="V83" s="32" t="str">
        <f>IF(N83&gt;=75,"A",IF(N83&gt;=60,"B",IF(N83&gt;=50,"C","D")))</f>
        <v>D</v>
      </c>
      <c r="W83" s="32" t="str">
        <f>IF(O83&gt;=75,"A",IF(O83&gt;=60,"B",IF(O83&gt;=50,"C","D")))</f>
        <v>D</v>
      </c>
      <c r="X83" s="32" t="str">
        <f>IF(P83&gt;=75,"A",IF(P83&gt;=60,"B",IF(P83&gt;=50,"C","D")))</f>
        <v>D</v>
      </c>
      <c r="Y83" s="32" t="str">
        <f>IF(Q83&gt;=75/2,"A",IF(Q83&gt;=60/2,"B",IF(Q83&gt;=50/2,"C","D")))</f>
        <v>C</v>
      </c>
      <c r="Z83" s="33" t="str">
        <f>IF(R83&gt;=75/2,"A",IF(R83&gt;=60/2,"B",IF(R83&gt;=50/2,"C","D")))</f>
        <v>D</v>
      </c>
      <c r="AA83" s="46" t="str">
        <f>IF(S83&gt;=8*75,"A",IF(S83&gt;=8*60,"B",IF(S83&gt;=8*50,"C","D")))</f>
        <v>D</v>
      </c>
    </row>
    <row r="84" spans="1:27">
      <c r="A84" s="6">
        <v>82</v>
      </c>
      <c r="B84" s="1" t="s">
        <v>115</v>
      </c>
      <c r="C84" s="19">
        <v>34250</v>
      </c>
      <c r="D84" s="16" t="s">
        <v>116</v>
      </c>
      <c r="E84" s="81">
        <v>185</v>
      </c>
      <c r="F84" s="9">
        <v>310</v>
      </c>
      <c r="G84" s="82">
        <v>17.55</v>
      </c>
      <c r="H84" s="9">
        <v>250</v>
      </c>
      <c r="I84" s="82">
        <v>9.9600000000000009</v>
      </c>
      <c r="J84" s="9">
        <v>6</v>
      </c>
      <c r="K84" s="26">
        <v>72</v>
      </c>
      <c r="L84" s="41">
        <f>MAX(0,(E84-176)*3.6*2)</f>
        <v>64.8</v>
      </c>
      <c r="M84" s="32">
        <f>MAX(0,(F84-295)*2.3*2)</f>
        <v>69</v>
      </c>
      <c r="N84" s="32">
        <f>MAX(0,(G84-13.3)*6.8)</f>
        <v>28.9</v>
      </c>
      <c r="O84" s="32">
        <f>MAX(0,(H84-226)*1.6)</f>
        <v>38.400000000000006</v>
      </c>
      <c r="P84" s="32">
        <f>MAX(0,(11.4-I84)*54.7)</f>
        <v>78.767999999999972</v>
      </c>
      <c r="Q84" s="32">
        <f>J84*6*0.5</f>
        <v>18</v>
      </c>
      <c r="R84" s="33">
        <f>MAX(0,(K84-38)*2.1*0.5)</f>
        <v>35.700000000000003</v>
      </c>
      <c r="S84" s="42">
        <f>SUM(L84:R84)</f>
        <v>333.56799999999998</v>
      </c>
      <c r="T84" s="41" t="str">
        <f>IF(L84&gt;=2*75,"A",IF(L84&gt;=2*60,"B",IF(L84&gt;=2*50,"C","D")))</f>
        <v>D</v>
      </c>
      <c r="U84" s="32" t="str">
        <f>IF(M84&gt;=2*75,"A",IF(M84&gt;=2*60,"B",IF(M84&gt;=2*50,"C","D")))</f>
        <v>D</v>
      </c>
      <c r="V84" s="32" t="str">
        <f>IF(N84&gt;=75,"A",IF(N84&gt;=60,"B",IF(N84&gt;=50,"C","D")))</f>
        <v>D</v>
      </c>
      <c r="W84" s="32" t="str">
        <f>IF(O84&gt;=75,"A",IF(O84&gt;=60,"B",IF(O84&gt;=50,"C","D")))</f>
        <v>D</v>
      </c>
      <c r="X84" s="32" t="str">
        <f>IF(P84&gt;=75,"A",IF(P84&gt;=60,"B",IF(P84&gt;=50,"C","D")))</f>
        <v>A</v>
      </c>
      <c r="Y84" s="32" t="str">
        <f>IF(Q84&gt;=75/2,"A",IF(Q84&gt;=60/2,"B",IF(Q84&gt;=50/2,"C","D")))</f>
        <v>D</v>
      </c>
      <c r="Z84" s="33" t="str">
        <f>IF(R84&gt;=75/2,"A",IF(R84&gt;=60/2,"B",IF(R84&gt;=50/2,"C","D")))</f>
        <v>B</v>
      </c>
      <c r="AA84" s="46" t="str">
        <f>IF(S84&gt;=8*75,"A",IF(S84&gt;=8*60,"B",IF(S84&gt;=8*50,"C","D")))</f>
        <v>D</v>
      </c>
    </row>
    <row r="85" spans="1:27">
      <c r="A85" s="6">
        <v>83</v>
      </c>
      <c r="B85" s="1" t="s">
        <v>139</v>
      </c>
      <c r="C85" s="19">
        <v>34098</v>
      </c>
      <c r="D85" s="16" t="s">
        <v>129</v>
      </c>
      <c r="E85" s="81">
        <v>181</v>
      </c>
      <c r="F85" s="9">
        <v>304</v>
      </c>
      <c r="G85" s="82">
        <v>23.76</v>
      </c>
      <c r="H85" s="9">
        <v>243</v>
      </c>
      <c r="I85" s="82">
        <v>10.09</v>
      </c>
      <c r="J85" s="9">
        <v>15</v>
      </c>
      <c r="K85" s="26">
        <v>72</v>
      </c>
      <c r="L85" s="41">
        <f>MAX(0,(E85-176)*3.6*2)</f>
        <v>36</v>
      </c>
      <c r="M85" s="32">
        <f>MAX(0,(F85-295)*2.3*2)</f>
        <v>41.4</v>
      </c>
      <c r="N85" s="32">
        <f>MAX(0,(G85-13.3)*6.8)</f>
        <v>71.128</v>
      </c>
      <c r="O85" s="32">
        <f>MAX(0,(H85-226)*1.6)</f>
        <v>27.200000000000003</v>
      </c>
      <c r="P85" s="32">
        <f>MAX(0,(11.4-I85)*54.7)</f>
        <v>71.657000000000025</v>
      </c>
      <c r="Q85" s="32">
        <f>J85*6*0.5</f>
        <v>45</v>
      </c>
      <c r="R85" s="33">
        <f>MAX(0,(K85-38)*2.1*0.5)</f>
        <v>35.700000000000003</v>
      </c>
      <c r="S85" s="42">
        <f>SUM(L85:R85)</f>
        <v>328.08500000000004</v>
      </c>
      <c r="T85" s="41" t="str">
        <f>IF(L85&gt;=2*75,"A",IF(L85&gt;=2*60,"B",IF(L85&gt;=2*50,"C","D")))</f>
        <v>D</v>
      </c>
      <c r="U85" s="32" t="str">
        <f>IF(M85&gt;=2*75,"A",IF(M85&gt;=2*60,"B",IF(M85&gt;=2*50,"C","D")))</f>
        <v>D</v>
      </c>
      <c r="V85" s="32" t="str">
        <f>IF(N85&gt;=75,"A",IF(N85&gt;=60,"B",IF(N85&gt;=50,"C","D")))</f>
        <v>B</v>
      </c>
      <c r="W85" s="32" t="str">
        <f>IF(O85&gt;=75,"A",IF(O85&gt;=60,"B",IF(O85&gt;=50,"C","D")))</f>
        <v>D</v>
      </c>
      <c r="X85" s="32" t="str">
        <f>IF(P85&gt;=75,"A",IF(P85&gt;=60,"B",IF(P85&gt;=50,"C","D")))</f>
        <v>B</v>
      </c>
      <c r="Y85" s="32" t="str">
        <f>IF(Q85&gt;=75/2,"A",IF(Q85&gt;=60/2,"B",IF(Q85&gt;=50/2,"C","D")))</f>
        <v>A</v>
      </c>
      <c r="Z85" s="33" t="str">
        <f>IF(R85&gt;=75/2,"A",IF(R85&gt;=60/2,"B",IF(R85&gt;=50/2,"C","D")))</f>
        <v>B</v>
      </c>
      <c r="AA85" s="46" t="str">
        <f>IF(S85&gt;=8*75,"A",IF(S85&gt;=8*60,"B",IF(S85&gt;=8*50,"C","D")))</f>
        <v>D</v>
      </c>
    </row>
    <row r="86" spans="1:27">
      <c r="A86" s="6">
        <v>84</v>
      </c>
      <c r="B86" s="1" t="s">
        <v>49</v>
      </c>
      <c r="C86" s="19">
        <v>34847</v>
      </c>
      <c r="D86" s="16" t="s">
        <v>42</v>
      </c>
      <c r="E86" s="81">
        <v>183</v>
      </c>
      <c r="F86" s="9">
        <v>310</v>
      </c>
      <c r="G86" s="82"/>
      <c r="H86" s="9">
        <v>263</v>
      </c>
      <c r="I86" s="82">
        <v>10.25</v>
      </c>
      <c r="J86" s="9">
        <v>16</v>
      </c>
      <c r="K86" s="26">
        <v>72</v>
      </c>
      <c r="L86" s="41">
        <f>MAX(0,(E86-176)*3.6*2)</f>
        <v>50.4</v>
      </c>
      <c r="M86" s="32">
        <f>MAX(0,(F86-295)*2.3*2)</f>
        <v>69</v>
      </c>
      <c r="N86" s="32">
        <f>MAX(0,(G86-13.3)*6.8)</f>
        <v>0</v>
      </c>
      <c r="O86" s="32">
        <f>MAX(0,(H86-226)*1.6)</f>
        <v>59.2</v>
      </c>
      <c r="P86" s="32">
        <f>MAX(0,(11.4-I86)*54.7)</f>
        <v>62.905000000000022</v>
      </c>
      <c r="Q86" s="32">
        <f>J86*6*0.5</f>
        <v>48</v>
      </c>
      <c r="R86" s="33">
        <f>MAX(0,(K86-38)*2.1*0.5)</f>
        <v>35.700000000000003</v>
      </c>
      <c r="S86" s="42">
        <f>SUM(L86:R86)</f>
        <v>325.20500000000004</v>
      </c>
      <c r="T86" s="41" t="str">
        <f>IF(L86&gt;=2*75,"A",IF(L86&gt;=2*60,"B",IF(L86&gt;=2*50,"C","D")))</f>
        <v>D</v>
      </c>
      <c r="U86" s="32" t="str">
        <f>IF(M86&gt;=2*75,"A",IF(M86&gt;=2*60,"B",IF(M86&gt;=2*50,"C","D")))</f>
        <v>D</v>
      </c>
      <c r="V86" s="32" t="str">
        <f>IF(N86&gt;=75,"A",IF(N86&gt;=60,"B",IF(N86&gt;=50,"C","D")))</f>
        <v>D</v>
      </c>
      <c r="W86" s="32" t="str">
        <f>IF(O86&gt;=75,"A",IF(O86&gt;=60,"B",IF(O86&gt;=50,"C","D")))</f>
        <v>C</v>
      </c>
      <c r="X86" s="32" t="str">
        <f>IF(P86&gt;=75,"A",IF(P86&gt;=60,"B",IF(P86&gt;=50,"C","D")))</f>
        <v>B</v>
      </c>
      <c r="Y86" s="32" t="str">
        <f>IF(Q86&gt;=75/2,"A",IF(Q86&gt;=60/2,"B",IF(Q86&gt;=50/2,"C","D")))</f>
        <v>A</v>
      </c>
      <c r="Z86" s="33" t="str">
        <f>IF(R86&gt;=75/2,"A",IF(R86&gt;=60/2,"B",IF(R86&gt;=50/2,"C","D")))</f>
        <v>B</v>
      </c>
      <c r="AA86" s="46" t="str">
        <f>IF(S86&gt;=8*75,"A",IF(S86&gt;=8*60,"B",IF(S86&gt;=8*50,"C","D")))</f>
        <v>D</v>
      </c>
    </row>
    <row r="87" spans="1:27">
      <c r="A87" s="6">
        <v>85</v>
      </c>
      <c r="B87" s="1" t="s">
        <v>55</v>
      </c>
      <c r="C87" s="19">
        <v>34103</v>
      </c>
      <c r="D87" s="16" t="s">
        <v>54</v>
      </c>
      <c r="E87" s="81">
        <v>187</v>
      </c>
      <c r="F87" s="9">
        <v>310</v>
      </c>
      <c r="G87" s="82">
        <v>15.23</v>
      </c>
      <c r="H87" s="9">
        <v>250</v>
      </c>
      <c r="I87" s="82">
        <v>9.84</v>
      </c>
      <c r="J87" s="9">
        <v>9</v>
      </c>
      <c r="K87" s="26">
        <v>50</v>
      </c>
      <c r="L87" s="41">
        <f>MAX(0,(E87-176)*3.6*2)</f>
        <v>79.2</v>
      </c>
      <c r="M87" s="32">
        <f>MAX(0,(F87-295)*2.3*2)</f>
        <v>69</v>
      </c>
      <c r="N87" s="32">
        <f>MAX(0,(G87-13.3)*6.8)</f>
        <v>13.123999999999997</v>
      </c>
      <c r="O87" s="32">
        <f>MAX(0,(H87-226)*1.6)</f>
        <v>38.400000000000006</v>
      </c>
      <c r="P87" s="32">
        <f>MAX(0,(11.4-I87)*54.7)</f>
        <v>85.332000000000036</v>
      </c>
      <c r="Q87" s="32">
        <f>J87*6*0.5</f>
        <v>27</v>
      </c>
      <c r="R87" s="33">
        <f>MAX(0,(K87-38)*2.1*0.5)</f>
        <v>12.600000000000001</v>
      </c>
      <c r="S87" s="42">
        <f>SUM(L87:R87)</f>
        <v>324.65600000000006</v>
      </c>
      <c r="T87" s="41" t="str">
        <f>IF(L87&gt;=2*75,"A",IF(L87&gt;=2*60,"B",IF(L87&gt;=2*50,"C","D")))</f>
        <v>D</v>
      </c>
      <c r="U87" s="32" t="str">
        <f>IF(M87&gt;=2*75,"A",IF(M87&gt;=2*60,"B",IF(M87&gt;=2*50,"C","D")))</f>
        <v>D</v>
      </c>
      <c r="V87" s="32" t="str">
        <f>IF(N87&gt;=75,"A",IF(N87&gt;=60,"B",IF(N87&gt;=50,"C","D")))</f>
        <v>D</v>
      </c>
      <c r="W87" s="32" t="str">
        <f>IF(O87&gt;=75,"A",IF(O87&gt;=60,"B",IF(O87&gt;=50,"C","D")))</f>
        <v>D</v>
      </c>
      <c r="X87" s="32" t="str">
        <f>IF(P87&gt;=75,"A",IF(P87&gt;=60,"B",IF(P87&gt;=50,"C","D")))</f>
        <v>A</v>
      </c>
      <c r="Y87" s="32" t="str">
        <f>IF(Q87&gt;=75/2,"A",IF(Q87&gt;=60/2,"B",IF(Q87&gt;=50/2,"C","D")))</f>
        <v>C</v>
      </c>
      <c r="Z87" s="33" t="str">
        <f>IF(R87&gt;=75/2,"A",IF(R87&gt;=60/2,"B",IF(R87&gt;=50/2,"C","D")))</f>
        <v>D</v>
      </c>
      <c r="AA87" s="46" t="str">
        <f>IF(S87&gt;=8*75,"A",IF(S87&gt;=8*60,"B",IF(S87&gt;=8*50,"C","D")))</f>
        <v>D</v>
      </c>
    </row>
    <row r="88" spans="1:27">
      <c r="A88" s="6">
        <v>86</v>
      </c>
      <c r="B88" s="1" t="s">
        <v>81</v>
      </c>
      <c r="C88" s="19">
        <v>34183</v>
      </c>
      <c r="D88" s="16" t="s">
        <v>78</v>
      </c>
      <c r="E88" s="81">
        <v>182</v>
      </c>
      <c r="F88" s="9">
        <v>310</v>
      </c>
      <c r="G88" s="82">
        <v>19.3</v>
      </c>
      <c r="H88" s="9">
        <v>258</v>
      </c>
      <c r="I88" s="82">
        <v>10.29</v>
      </c>
      <c r="J88" s="9">
        <v>12</v>
      </c>
      <c r="K88" s="26">
        <v>57</v>
      </c>
      <c r="L88" s="41">
        <f>MAX(0,(E88-176)*3.6*2)</f>
        <v>43.2</v>
      </c>
      <c r="M88" s="32">
        <f>MAX(0,(F88-295)*2.3*2)</f>
        <v>69</v>
      </c>
      <c r="N88" s="32">
        <f>MAX(0,(G88-13.3)*6.8)</f>
        <v>40.799999999999997</v>
      </c>
      <c r="O88" s="32">
        <f>MAX(0,(H88-226)*1.6)</f>
        <v>51.2</v>
      </c>
      <c r="P88" s="32">
        <f>MAX(0,(11.4-I88)*54.7)</f>
        <v>60.71700000000007</v>
      </c>
      <c r="Q88" s="32">
        <f>J88*6*0.5</f>
        <v>36</v>
      </c>
      <c r="R88" s="33">
        <f>MAX(0,(K88-38)*2.1*0.5)</f>
        <v>19.95</v>
      </c>
      <c r="S88" s="42">
        <f>SUM(L88:R88)</f>
        <v>320.86700000000002</v>
      </c>
      <c r="T88" s="41" t="str">
        <f>IF(L88&gt;=2*75,"A",IF(L88&gt;=2*60,"B",IF(L88&gt;=2*50,"C","D")))</f>
        <v>D</v>
      </c>
      <c r="U88" s="32" t="str">
        <f>IF(M88&gt;=2*75,"A",IF(M88&gt;=2*60,"B",IF(M88&gt;=2*50,"C","D")))</f>
        <v>D</v>
      </c>
      <c r="V88" s="32" t="str">
        <f>IF(N88&gt;=75,"A",IF(N88&gt;=60,"B",IF(N88&gt;=50,"C","D")))</f>
        <v>D</v>
      </c>
      <c r="W88" s="32" t="str">
        <f>IF(O88&gt;=75,"A",IF(O88&gt;=60,"B",IF(O88&gt;=50,"C","D")))</f>
        <v>C</v>
      </c>
      <c r="X88" s="32" t="str">
        <f>IF(P88&gt;=75,"A",IF(P88&gt;=60,"B",IF(P88&gt;=50,"C","D")))</f>
        <v>B</v>
      </c>
      <c r="Y88" s="32" t="str">
        <f>IF(Q88&gt;=75/2,"A",IF(Q88&gt;=60/2,"B",IF(Q88&gt;=50/2,"C","D")))</f>
        <v>B</v>
      </c>
      <c r="Z88" s="33" t="str">
        <f>IF(R88&gt;=75/2,"A",IF(R88&gt;=60/2,"B",IF(R88&gt;=50/2,"C","D")))</f>
        <v>D</v>
      </c>
      <c r="AA88" s="46" t="str">
        <f>IF(S88&gt;=8*75,"A",IF(S88&gt;=8*60,"B",IF(S88&gt;=8*50,"C","D")))</f>
        <v>D</v>
      </c>
    </row>
    <row r="89" spans="1:27">
      <c r="A89" s="6">
        <v>87</v>
      </c>
      <c r="B89" s="1" t="s">
        <v>10</v>
      </c>
      <c r="C89" s="19">
        <v>34729</v>
      </c>
      <c r="D89" s="16" t="s">
        <v>5</v>
      </c>
      <c r="E89" s="81">
        <v>183</v>
      </c>
      <c r="F89" s="9">
        <v>318</v>
      </c>
      <c r="G89" s="82">
        <v>14</v>
      </c>
      <c r="H89" s="9">
        <v>245</v>
      </c>
      <c r="I89" s="82">
        <v>10.1</v>
      </c>
      <c r="J89" s="9">
        <v>11</v>
      </c>
      <c r="K89" s="26">
        <v>60</v>
      </c>
      <c r="L89" s="41">
        <f>MAX(0,(E89-176)*3.6*2)</f>
        <v>50.4</v>
      </c>
      <c r="M89" s="32">
        <f>MAX(0,(F89-295)*2.3*2)</f>
        <v>105.8</v>
      </c>
      <c r="N89" s="32">
        <f>MAX(0,(G89-13.3)*6.8)</f>
        <v>4.7599999999999953</v>
      </c>
      <c r="O89" s="32">
        <f>MAX(0,(H89-226)*1.6)</f>
        <v>30.400000000000002</v>
      </c>
      <c r="P89" s="32">
        <f>MAX(0,(11.4-I89)*54.7)</f>
        <v>71.110000000000042</v>
      </c>
      <c r="Q89" s="32">
        <f>J89*6*0.5</f>
        <v>33</v>
      </c>
      <c r="R89" s="33">
        <f>MAX(0,(K89-38)*2.1*0.5)</f>
        <v>23.1</v>
      </c>
      <c r="S89" s="42">
        <f>SUM(L89:R89)</f>
        <v>318.57000000000005</v>
      </c>
      <c r="T89" s="41" t="str">
        <f>IF(L89&gt;=2*75,"A",IF(L89&gt;=2*60,"B",IF(L89&gt;=2*50,"C","D")))</f>
        <v>D</v>
      </c>
      <c r="U89" s="32" t="str">
        <f>IF(M89&gt;=2*75,"A",IF(M89&gt;=2*60,"B",IF(M89&gt;=2*50,"C","D")))</f>
        <v>C</v>
      </c>
      <c r="V89" s="32" t="str">
        <f>IF(N89&gt;=75,"A",IF(N89&gt;=60,"B",IF(N89&gt;=50,"C","D")))</f>
        <v>D</v>
      </c>
      <c r="W89" s="32" t="str">
        <f>IF(O89&gt;=75,"A",IF(O89&gt;=60,"B",IF(O89&gt;=50,"C","D")))</f>
        <v>D</v>
      </c>
      <c r="X89" s="32" t="str">
        <f>IF(P89&gt;=75,"A",IF(P89&gt;=60,"B",IF(P89&gt;=50,"C","D")))</f>
        <v>B</v>
      </c>
      <c r="Y89" s="32" t="str">
        <f>IF(Q89&gt;=75/2,"A",IF(Q89&gt;=60/2,"B",IF(Q89&gt;=50/2,"C","D")))</f>
        <v>B</v>
      </c>
      <c r="Z89" s="33" t="str">
        <f>IF(R89&gt;=75/2,"A",IF(R89&gt;=60/2,"B",IF(R89&gt;=50/2,"C","D")))</f>
        <v>D</v>
      </c>
      <c r="AA89" s="46" t="str">
        <f>IF(S89&gt;=8*75,"A",IF(S89&gt;=8*60,"B",IF(S89&gt;=8*50,"C","D")))</f>
        <v>D</v>
      </c>
    </row>
    <row r="90" spans="1:27">
      <c r="A90" s="6">
        <v>88</v>
      </c>
      <c r="B90" s="1" t="s">
        <v>153</v>
      </c>
      <c r="C90" s="19">
        <v>34871</v>
      </c>
      <c r="D90" s="16" t="s">
        <v>142</v>
      </c>
      <c r="E90" s="81">
        <v>186</v>
      </c>
      <c r="F90" s="9">
        <v>316</v>
      </c>
      <c r="G90" s="82">
        <v>17.77</v>
      </c>
      <c r="H90" s="9">
        <v>255</v>
      </c>
      <c r="I90" s="82">
        <v>10.79</v>
      </c>
      <c r="J90" s="9">
        <v>7</v>
      </c>
      <c r="K90" s="26">
        <v>52</v>
      </c>
      <c r="L90" s="41">
        <f>MAX(0,(E90-176)*3.6*2)</f>
        <v>72</v>
      </c>
      <c r="M90" s="32">
        <f>MAX(0,(F90-295)*2.3*2)</f>
        <v>96.6</v>
      </c>
      <c r="N90" s="32">
        <f>MAX(0,(G90-13.3)*6.8)</f>
        <v>30.39599999999999</v>
      </c>
      <c r="O90" s="32">
        <f>MAX(0,(H90-226)*1.6)</f>
        <v>46.400000000000006</v>
      </c>
      <c r="P90" s="32">
        <f>MAX(0,(11.4-I90)*54.7)</f>
        <v>33.367000000000068</v>
      </c>
      <c r="Q90" s="32">
        <f>J90*6*0.5</f>
        <v>21</v>
      </c>
      <c r="R90" s="33">
        <f>MAX(0,(K90-38)*2.1*0.5)</f>
        <v>14.700000000000001</v>
      </c>
      <c r="S90" s="42">
        <f>SUM(L90:R90)</f>
        <v>314.46300000000002</v>
      </c>
      <c r="T90" s="41" t="str">
        <f>IF(L90&gt;=2*75,"A",IF(L90&gt;=2*60,"B",IF(L90&gt;=2*50,"C","D")))</f>
        <v>D</v>
      </c>
      <c r="U90" s="32" t="str">
        <f>IF(M90&gt;=2*75,"A",IF(M90&gt;=2*60,"B",IF(M90&gt;=2*50,"C","D")))</f>
        <v>D</v>
      </c>
      <c r="V90" s="32" t="str">
        <f>IF(N90&gt;=75,"A",IF(N90&gt;=60,"B",IF(N90&gt;=50,"C","D")))</f>
        <v>D</v>
      </c>
      <c r="W90" s="32" t="str">
        <f>IF(O90&gt;=75,"A",IF(O90&gt;=60,"B",IF(O90&gt;=50,"C","D")))</f>
        <v>D</v>
      </c>
      <c r="X90" s="32" t="str">
        <f>IF(P90&gt;=75,"A",IF(P90&gt;=60,"B",IF(P90&gt;=50,"C","D")))</f>
        <v>D</v>
      </c>
      <c r="Y90" s="32" t="str">
        <f>IF(Q90&gt;=75/2,"A",IF(Q90&gt;=60/2,"B",IF(Q90&gt;=50/2,"C","D")))</f>
        <v>D</v>
      </c>
      <c r="Z90" s="33" t="str">
        <f>IF(R90&gt;=75/2,"A",IF(R90&gt;=60/2,"B",IF(R90&gt;=50/2,"C","D")))</f>
        <v>D</v>
      </c>
      <c r="AA90" s="46" t="str">
        <f>IF(S90&gt;=8*75,"A",IF(S90&gt;=8*60,"B",IF(S90&gt;=8*50,"C","D")))</f>
        <v>D</v>
      </c>
    </row>
    <row r="91" spans="1:27">
      <c r="A91" s="6">
        <v>89</v>
      </c>
      <c r="B91" s="1" t="s">
        <v>128</v>
      </c>
      <c r="C91" s="19">
        <v>35187</v>
      </c>
      <c r="D91" s="16" t="s">
        <v>129</v>
      </c>
      <c r="E91" s="81">
        <v>191</v>
      </c>
      <c r="F91" s="9">
        <v>310</v>
      </c>
      <c r="G91" s="82">
        <v>15.8</v>
      </c>
      <c r="H91" s="9">
        <v>250</v>
      </c>
      <c r="I91" s="82">
        <v>10.46</v>
      </c>
      <c r="J91" s="9">
        <v>3</v>
      </c>
      <c r="K91" s="26">
        <v>57</v>
      </c>
      <c r="L91" s="41">
        <f>MAX(0,(E91-176)*3.6*2)</f>
        <v>108</v>
      </c>
      <c r="M91" s="32">
        <f>MAX(0,(F91-295)*2.3*2)</f>
        <v>69</v>
      </c>
      <c r="N91" s="32">
        <f>MAX(0,(G91-13.3)*6.8)</f>
        <v>17</v>
      </c>
      <c r="O91" s="32">
        <f>MAX(0,(H91-226)*1.6)</f>
        <v>38.400000000000006</v>
      </c>
      <c r="P91" s="32">
        <f>MAX(0,(11.4-I91)*54.7)</f>
        <v>51.417999999999978</v>
      </c>
      <c r="Q91" s="32">
        <f>J91*6*0.5</f>
        <v>9</v>
      </c>
      <c r="R91" s="33">
        <f>MAX(0,(K91-38)*2.1*0.5)</f>
        <v>19.95</v>
      </c>
      <c r="S91" s="42">
        <f>SUM(L91:R91)</f>
        <v>312.76799999999997</v>
      </c>
      <c r="T91" s="41" t="str">
        <f>IF(L91&gt;=2*75,"A",IF(L91&gt;=2*60,"B",IF(L91&gt;=2*50,"C","D")))</f>
        <v>C</v>
      </c>
      <c r="U91" s="32" t="str">
        <f>IF(M91&gt;=2*75,"A",IF(M91&gt;=2*60,"B",IF(M91&gt;=2*50,"C","D")))</f>
        <v>D</v>
      </c>
      <c r="V91" s="32" t="str">
        <f>IF(N91&gt;=75,"A",IF(N91&gt;=60,"B",IF(N91&gt;=50,"C","D")))</f>
        <v>D</v>
      </c>
      <c r="W91" s="32" t="str">
        <f>IF(O91&gt;=75,"A",IF(O91&gt;=60,"B",IF(O91&gt;=50,"C","D")))</f>
        <v>D</v>
      </c>
      <c r="X91" s="32" t="str">
        <f>IF(P91&gt;=75,"A",IF(P91&gt;=60,"B",IF(P91&gt;=50,"C","D")))</f>
        <v>C</v>
      </c>
      <c r="Y91" s="32" t="str">
        <f>IF(Q91&gt;=75/2,"A",IF(Q91&gt;=60/2,"B",IF(Q91&gt;=50/2,"C","D")))</f>
        <v>D</v>
      </c>
      <c r="Z91" s="33" t="str">
        <f>IF(R91&gt;=75/2,"A",IF(R91&gt;=60/2,"B",IF(R91&gt;=50/2,"C","D")))</f>
        <v>D</v>
      </c>
      <c r="AA91" s="46" t="str">
        <f>IF(S91&gt;=8*75,"A",IF(S91&gt;=8*60,"B",IF(S91&gt;=8*50,"C","D")))</f>
        <v>D</v>
      </c>
    </row>
    <row r="92" spans="1:27">
      <c r="A92" s="6">
        <v>90</v>
      </c>
      <c r="B92" s="1" t="s">
        <v>108</v>
      </c>
      <c r="C92" s="19">
        <v>34752</v>
      </c>
      <c r="D92" s="16" t="s">
        <v>103</v>
      </c>
      <c r="E92" s="81">
        <v>183</v>
      </c>
      <c r="F92" s="9">
        <v>314</v>
      </c>
      <c r="G92" s="82">
        <v>19.100000000000001</v>
      </c>
      <c r="H92" s="9">
        <v>253</v>
      </c>
      <c r="I92" s="82">
        <v>10.34</v>
      </c>
      <c r="J92" s="9">
        <v>5</v>
      </c>
      <c r="K92" s="26">
        <v>52</v>
      </c>
      <c r="L92" s="41">
        <f>MAX(0,(E92-176)*3.6*2)</f>
        <v>50.4</v>
      </c>
      <c r="M92" s="32">
        <f>MAX(0,(F92-295)*2.3*2)</f>
        <v>87.399999999999991</v>
      </c>
      <c r="N92" s="32">
        <f>MAX(0,(G92-13.3)*6.8)</f>
        <v>39.440000000000005</v>
      </c>
      <c r="O92" s="32">
        <f>MAX(0,(H92-226)*1.6)</f>
        <v>43.2</v>
      </c>
      <c r="P92" s="32">
        <f>MAX(0,(11.4-I92)*54.7)</f>
        <v>57.982000000000028</v>
      </c>
      <c r="Q92" s="32">
        <f>J92*6*0.5</f>
        <v>15</v>
      </c>
      <c r="R92" s="33">
        <f>MAX(0,(K92-38)*2.1*0.5)</f>
        <v>14.700000000000001</v>
      </c>
      <c r="S92" s="42">
        <f>SUM(L92:R92)</f>
        <v>308.12200000000001</v>
      </c>
      <c r="T92" s="41" t="str">
        <f>IF(L92&gt;=2*75,"A",IF(L92&gt;=2*60,"B",IF(L92&gt;=2*50,"C","D")))</f>
        <v>D</v>
      </c>
      <c r="U92" s="32" t="str">
        <f>IF(M92&gt;=2*75,"A",IF(M92&gt;=2*60,"B",IF(M92&gt;=2*50,"C","D")))</f>
        <v>D</v>
      </c>
      <c r="V92" s="32" t="str">
        <f>IF(N92&gt;=75,"A",IF(N92&gt;=60,"B",IF(N92&gt;=50,"C","D")))</f>
        <v>D</v>
      </c>
      <c r="W92" s="32" t="str">
        <f>IF(O92&gt;=75,"A",IF(O92&gt;=60,"B",IF(O92&gt;=50,"C","D")))</f>
        <v>D</v>
      </c>
      <c r="X92" s="32" t="str">
        <f>IF(P92&gt;=75,"A",IF(P92&gt;=60,"B",IF(P92&gt;=50,"C","D")))</f>
        <v>C</v>
      </c>
      <c r="Y92" s="32" t="str">
        <f>IF(Q92&gt;=75/2,"A",IF(Q92&gt;=60/2,"B",IF(Q92&gt;=50/2,"C","D")))</f>
        <v>D</v>
      </c>
      <c r="Z92" s="33" t="str">
        <f>IF(R92&gt;=75/2,"A",IF(R92&gt;=60/2,"B",IF(R92&gt;=50/2,"C","D")))</f>
        <v>D</v>
      </c>
      <c r="AA92" s="46" t="str">
        <f>IF(S92&gt;=8*75,"A",IF(S92&gt;=8*60,"B",IF(S92&gt;=8*50,"C","D")))</f>
        <v>D</v>
      </c>
    </row>
    <row r="93" spans="1:27">
      <c r="A93" s="6">
        <v>91</v>
      </c>
      <c r="B93" s="1" t="s">
        <v>112</v>
      </c>
      <c r="C93" s="19">
        <v>34996</v>
      </c>
      <c r="D93" s="16" t="s">
        <v>103</v>
      </c>
      <c r="E93" s="81">
        <v>186</v>
      </c>
      <c r="F93" s="9">
        <v>318</v>
      </c>
      <c r="G93" s="82">
        <v>15.73</v>
      </c>
      <c r="H93" s="9">
        <v>248</v>
      </c>
      <c r="I93" s="82">
        <v>10.37</v>
      </c>
      <c r="J93" s="9">
        <v>3</v>
      </c>
      <c r="K93" s="26">
        <v>50</v>
      </c>
      <c r="L93" s="41">
        <f>MAX(0,(E93-176)*3.6*2)</f>
        <v>72</v>
      </c>
      <c r="M93" s="32">
        <f>MAX(0,(F93-295)*2.3*2)</f>
        <v>105.8</v>
      </c>
      <c r="N93" s="32">
        <f>MAX(0,(G93-13.3)*6.8)</f>
        <v>16.523999999999997</v>
      </c>
      <c r="O93" s="32">
        <f>MAX(0,(H93-226)*1.6)</f>
        <v>35.200000000000003</v>
      </c>
      <c r="P93" s="32">
        <f>MAX(0,(11.4-I93)*54.7)</f>
        <v>56.341000000000065</v>
      </c>
      <c r="Q93" s="32">
        <f>J93*6*0.5</f>
        <v>9</v>
      </c>
      <c r="R93" s="33">
        <f>MAX(0,(K93-38)*2.1*0.5)</f>
        <v>12.600000000000001</v>
      </c>
      <c r="S93" s="42">
        <f>SUM(L93:R93)</f>
        <v>307.46500000000009</v>
      </c>
      <c r="T93" s="41" t="str">
        <f>IF(L93&gt;=2*75,"A",IF(L93&gt;=2*60,"B",IF(L93&gt;=2*50,"C","D")))</f>
        <v>D</v>
      </c>
      <c r="U93" s="32" t="str">
        <f>IF(M93&gt;=2*75,"A",IF(M93&gt;=2*60,"B",IF(M93&gt;=2*50,"C","D")))</f>
        <v>C</v>
      </c>
      <c r="V93" s="32" t="str">
        <f>IF(N93&gt;=75,"A",IF(N93&gt;=60,"B",IF(N93&gt;=50,"C","D")))</f>
        <v>D</v>
      </c>
      <c r="W93" s="32" t="str">
        <f>IF(O93&gt;=75,"A",IF(O93&gt;=60,"B",IF(O93&gt;=50,"C","D")))</f>
        <v>D</v>
      </c>
      <c r="X93" s="32" t="str">
        <f>IF(P93&gt;=75,"A",IF(P93&gt;=60,"B",IF(P93&gt;=50,"C","D")))</f>
        <v>C</v>
      </c>
      <c r="Y93" s="32" t="str">
        <f>IF(Q93&gt;=75/2,"A",IF(Q93&gt;=60/2,"B",IF(Q93&gt;=50/2,"C","D")))</f>
        <v>D</v>
      </c>
      <c r="Z93" s="33" t="str">
        <f>IF(R93&gt;=75/2,"A",IF(R93&gt;=60/2,"B",IF(R93&gt;=50/2,"C","D")))</f>
        <v>D</v>
      </c>
      <c r="AA93" s="46" t="str">
        <f>IF(S93&gt;=8*75,"A",IF(S93&gt;=8*60,"B",IF(S93&gt;=8*50,"C","D")))</f>
        <v>D</v>
      </c>
    </row>
    <row r="94" spans="1:27">
      <c r="A94" s="6">
        <v>92</v>
      </c>
      <c r="B94" s="1" t="s">
        <v>126</v>
      </c>
      <c r="C94" s="19">
        <v>34695</v>
      </c>
      <c r="D94" s="16" t="s">
        <v>116</v>
      </c>
      <c r="E94" s="81">
        <v>186</v>
      </c>
      <c r="F94" s="9">
        <v>314</v>
      </c>
      <c r="G94" s="82">
        <v>13.03</v>
      </c>
      <c r="H94" s="9">
        <v>254</v>
      </c>
      <c r="I94" s="82">
        <v>10.47</v>
      </c>
      <c r="J94" s="9">
        <v>10</v>
      </c>
      <c r="K94" s="26">
        <v>57</v>
      </c>
      <c r="L94" s="41">
        <f>MAX(0,(E94-176)*3.6*2)</f>
        <v>72</v>
      </c>
      <c r="M94" s="32">
        <f>MAX(0,(F94-295)*2.3*2)</f>
        <v>87.399999999999991</v>
      </c>
      <c r="N94" s="32">
        <f>MAX(0,(G94-13.3)*6.8)</f>
        <v>0</v>
      </c>
      <c r="O94" s="32">
        <f>MAX(0,(H94-226)*1.6)</f>
        <v>44.800000000000004</v>
      </c>
      <c r="P94" s="32">
        <f>MAX(0,(11.4-I94)*54.7)</f>
        <v>50.870999999999988</v>
      </c>
      <c r="Q94" s="32">
        <f>J94*6*0.5</f>
        <v>30</v>
      </c>
      <c r="R94" s="33">
        <f>MAX(0,(K94-38)*2.1*0.5)</f>
        <v>19.95</v>
      </c>
      <c r="S94" s="42">
        <f>SUM(L94:R94)</f>
        <v>305.02099999999996</v>
      </c>
      <c r="T94" s="41" t="str">
        <f>IF(L94&gt;=2*75,"A",IF(L94&gt;=2*60,"B",IF(L94&gt;=2*50,"C","D")))</f>
        <v>D</v>
      </c>
      <c r="U94" s="32" t="str">
        <f>IF(M94&gt;=2*75,"A",IF(M94&gt;=2*60,"B",IF(M94&gt;=2*50,"C","D")))</f>
        <v>D</v>
      </c>
      <c r="V94" s="32" t="str">
        <f>IF(N94&gt;=75,"A",IF(N94&gt;=60,"B",IF(N94&gt;=50,"C","D")))</f>
        <v>D</v>
      </c>
      <c r="W94" s="32" t="str">
        <f>IF(O94&gt;=75,"A",IF(O94&gt;=60,"B",IF(O94&gt;=50,"C","D")))</f>
        <v>D</v>
      </c>
      <c r="X94" s="32" t="str">
        <f>IF(P94&gt;=75,"A",IF(P94&gt;=60,"B",IF(P94&gt;=50,"C","D")))</f>
        <v>C</v>
      </c>
      <c r="Y94" s="32" t="str">
        <f>IF(Q94&gt;=75/2,"A",IF(Q94&gt;=60/2,"B",IF(Q94&gt;=50/2,"C","D")))</f>
        <v>B</v>
      </c>
      <c r="Z94" s="33" t="str">
        <f>IF(R94&gt;=75/2,"A",IF(R94&gt;=60/2,"B",IF(R94&gt;=50/2,"C","D")))</f>
        <v>D</v>
      </c>
      <c r="AA94" s="46" t="str">
        <f>IF(S94&gt;=8*75,"A",IF(S94&gt;=8*60,"B",IF(S94&gt;=8*50,"C","D")))</f>
        <v>D</v>
      </c>
    </row>
    <row r="95" spans="1:27">
      <c r="A95" s="6">
        <v>93</v>
      </c>
      <c r="B95" s="1" t="s">
        <v>11</v>
      </c>
      <c r="C95" s="19">
        <v>34677</v>
      </c>
      <c r="D95" s="16" t="s">
        <v>5</v>
      </c>
      <c r="E95" s="81">
        <v>185</v>
      </c>
      <c r="F95" s="9">
        <v>314</v>
      </c>
      <c r="G95" s="82">
        <v>17.03</v>
      </c>
      <c r="H95" s="9">
        <v>239</v>
      </c>
      <c r="I95" s="82">
        <v>10.59</v>
      </c>
      <c r="J95" s="9">
        <v>8</v>
      </c>
      <c r="K95" s="26">
        <v>72</v>
      </c>
      <c r="L95" s="41">
        <f>MAX(0,(E95-176)*3.6*2)</f>
        <v>64.8</v>
      </c>
      <c r="M95" s="32">
        <f>MAX(0,(F95-295)*2.3*2)</f>
        <v>87.399999999999991</v>
      </c>
      <c r="N95" s="32">
        <f>MAX(0,(G95-13.3)*6.8)</f>
        <v>25.364000000000001</v>
      </c>
      <c r="O95" s="32">
        <f>MAX(0,(H95-226)*1.6)</f>
        <v>20.8</v>
      </c>
      <c r="P95" s="32">
        <f>MAX(0,(11.4-I95)*54.7)</f>
        <v>44.307000000000031</v>
      </c>
      <c r="Q95" s="32">
        <f>J95*6*0.5</f>
        <v>24</v>
      </c>
      <c r="R95" s="33">
        <f>MAX(0,(K95-38)*2.1*0.5)</f>
        <v>35.700000000000003</v>
      </c>
      <c r="S95" s="42">
        <f>SUM(L95:R95)</f>
        <v>302.37100000000004</v>
      </c>
      <c r="T95" s="41" t="str">
        <f>IF(L95&gt;=2*75,"A",IF(L95&gt;=2*60,"B",IF(L95&gt;=2*50,"C","D")))</f>
        <v>D</v>
      </c>
      <c r="U95" s="32" t="str">
        <f>IF(M95&gt;=2*75,"A",IF(M95&gt;=2*60,"B",IF(M95&gt;=2*50,"C","D")))</f>
        <v>D</v>
      </c>
      <c r="V95" s="32" t="str">
        <f>IF(N95&gt;=75,"A",IF(N95&gt;=60,"B",IF(N95&gt;=50,"C","D")))</f>
        <v>D</v>
      </c>
      <c r="W95" s="32" t="str">
        <f>IF(O95&gt;=75,"A",IF(O95&gt;=60,"B",IF(O95&gt;=50,"C","D")))</f>
        <v>D</v>
      </c>
      <c r="X95" s="32" t="str">
        <f>IF(P95&gt;=75,"A",IF(P95&gt;=60,"B",IF(P95&gt;=50,"C","D")))</f>
        <v>D</v>
      </c>
      <c r="Y95" s="32" t="str">
        <f>IF(Q95&gt;=75/2,"A",IF(Q95&gt;=60/2,"B",IF(Q95&gt;=50/2,"C","D")))</f>
        <v>D</v>
      </c>
      <c r="Z95" s="33" t="str">
        <f>IF(R95&gt;=75/2,"A",IF(R95&gt;=60/2,"B",IF(R95&gt;=50/2,"C","D")))</f>
        <v>B</v>
      </c>
      <c r="AA95" s="46" t="str">
        <f>IF(S95&gt;=8*75,"A",IF(S95&gt;=8*60,"B",IF(S95&gt;=8*50,"C","D")))</f>
        <v>D</v>
      </c>
    </row>
    <row r="96" spans="1:27">
      <c r="A96" s="6">
        <v>94</v>
      </c>
      <c r="B96" s="1" t="s">
        <v>57</v>
      </c>
      <c r="C96" s="19">
        <v>35066</v>
      </c>
      <c r="D96" s="16" t="s">
        <v>54</v>
      </c>
      <c r="E96" s="81">
        <v>189</v>
      </c>
      <c r="F96" s="9">
        <v>316</v>
      </c>
      <c r="G96" s="82">
        <v>19.27</v>
      </c>
      <c r="H96" s="9">
        <v>226</v>
      </c>
      <c r="I96" s="82">
        <v>10.81</v>
      </c>
      <c r="J96" s="9">
        <v>0</v>
      </c>
      <c r="K96" s="26">
        <v>72</v>
      </c>
      <c r="L96" s="41">
        <f>MAX(0,(E96-176)*3.6*2)</f>
        <v>93.600000000000009</v>
      </c>
      <c r="M96" s="32">
        <f>MAX(0,(F96-295)*2.3*2)</f>
        <v>96.6</v>
      </c>
      <c r="N96" s="32">
        <f>MAX(0,(G96-13.3)*6.8)</f>
        <v>40.595999999999989</v>
      </c>
      <c r="O96" s="32">
        <f>MAX(0,(H96-226)*1.6)</f>
        <v>0</v>
      </c>
      <c r="P96" s="32">
        <f>MAX(0,(11.4-I96)*54.7)</f>
        <v>32.272999999999996</v>
      </c>
      <c r="Q96" s="32">
        <f>J96*6*0.5</f>
        <v>0</v>
      </c>
      <c r="R96" s="33">
        <f>MAX(0,(K96-38)*2.1*0.5)</f>
        <v>35.700000000000003</v>
      </c>
      <c r="S96" s="42">
        <f>SUM(L96:R96)</f>
        <v>298.76899999999995</v>
      </c>
      <c r="T96" s="41" t="str">
        <f>IF(L96&gt;=2*75,"A",IF(L96&gt;=2*60,"B",IF(L96&gt;=2*50,"C","D")))</f>
        <v>D</v>
      </c>
      <c r="U96" s="32" t="str">
        <f>IF(M96&gt;=2*75,"A",IF(M96&gt;=2*60,"B",IF(M96&gt;=2*50,"C","D")))</f>
        <v>D</v>
      </c>
      <c r="V96" s="32" t="str">
        <f>IF(N96&gt;=75,"A",IF(N96&gt;=60,"B",IF(N96&gt;=50,"C","D")))</f>
        <v>D</v>
      </c>
      <c r="W96" s="32" t="str">
        <f>IF(O96&gt;=75,"A",IF(O96&gt;=60,"B",IF(O96&gt;=50,"C","D")))</f>
        <v>D</v>
      </c>
      <c r="X96" s="32" t="str">
        <f>IF(P96&gt;=75,"A",IF(P96&gt;=60,"B",IF(P96&gt;=50,"C","D")))</f>
        <v>D</v>
      </c>
      <c r="Y96" s="32" t="str">
        <f>IF(Q96&gt;=75/2,"A",IF(Q96&gt;=60/2,"B",IF(Q96&gt;=50/2,"C","D")))</f>
        <v>D</v>
      </c>
      <c r="Z96" s="33" t="str">
        <f>IF(R96&gt;=75/2,"A",IF(R96&gt;=60/2,"B",IF(R96&gt;=50/2,"C","D")))</f>
        <v>B</v>
      </c>
      <c r="AA96" s="46" t="str">
        <f>IF(S96&gt;=8*75,"A",IF(S96&gt;=8*60,"B",IF(S96&gt;=8*50,"C","D")))</f>
        <v>D</v>
      </c>
    </row>
    <row r="97" spans="1:27">
      <c r="A97" s="6">
        <v>95</v>
      </c>
      <c r="B97" s="1" t="s">
        <v>133</v>
      </c>
      <c r="C97" s="19">
        <v>34293</v>
      </c>
      <c r="D97" s="16" t="s">
        <v>129</v>
      </c>
      <c r="E97" s="81">
        <v>190</v>
      </c>
      <c r="F97" s="9">
        <v>310</v>
      </c>
      <c r="G97" s="82">
        <v>17.43</v>
      </c>
      <c r="H97" s="9">
        <v>244</v>
      </c>
      <c r="I97" s="82">
        <v>11</v>
      </c>
      <c r="J97" s="9">
        <v>6</v>
      </c>
      <c r="K97" s="26">
        <v>62</v>
      </c>
      <c r="L97" s="41">
        <f>MAX(0,(E97-176)*3.6*2)</f>
        <v>100.8</v>
      </c>
      <c r="M97" s="32">
        <f>MAX(0,(F97-295)*2.3*2)</f>
        <v>69</v>
      </c>
      <c r="N97" s="32">
        <f>MAX(0,(G97-13.3)*6.8)</f>
        <v>28.083999999999993</v>
      </c>
      <c r="O97" s="32">
        <f>MAX(0,(H97-226)*1.6)</f>
        <v>28.8</v>
      </c>
      <c r="P97" s="32">
        <f>MAX(0,(11.4-I97)*54.7)</f>
        <v>21.88000000000002</v>
      </c>
      <c r="Q97" s="32">
        <f>J97*6*0.5</f>
        <v>18</v>
      </c>
      <c r="R97" s="33">
        <f>MAX(0,(K97-38)*2.1*0.5)</f>
        <v>25.200000000000003</v>
      </c>
      <c r="S97" s="42">
        <f>SUM(L97:R97)</f>
        <v>291.76400000000007</v>
      </c>
      <c r="T97" s="41" t="str">
        <f>IF(L97&gt;=2*75,"A",IF(L97&gt;=2*60,"B",IF(L97&gt;=2*50,"C","D")))</f>
        <v>C</v>
      </c>
      <c r="U97" s="32" t="str">
        <f>IF(M97&gt;=2*75,"A",IF(M97&gt;=2*60,"B",IF(M97&gt;=2*50,"C","D")))</f>
        <v>D</v>
      </c>
      <c r="V97" s="32" t="str">
        <f>IF(N97&gt;=75,"A",IF(N97&gt;=60,"B",IF(N97&gt;=50,"C","D")))</f>
        <v>D</v>
      </c>
      <c r="W97" s="32" t="str">
        <f>IF(O97&gt;=75,"A",IF(O97&gt;=60,"B",IF(O97&gt;=50,"C","D")))</f>
        <v>D</v>
      </c>
      <c r="X97" s="32" t="str">
        <f>IF(P97&gt;=75,"A",IF(P97&gt;=60,"B",IF(P97&gt;=50,"C","D")))</f>
        <v>D</v>
      </c>
      <c r="Y97" s="32" t="str">
        <f>IF(Q97&gt;=75/2,"A",IF(Q97&gt;=60/2,"B",IF(Q97&gt;=50/2,"C","D")))</f>
        <v>D</v>
      </c>
      <c r="Z97" s="33" t="str">
        <f>IF(R97&gt;=75/2,"A",IF(R97&gt;=60/2,"B",IF(R97&gt;=50/2,"C","D")))</f>
        <v>C</v>
      </c>
      <c r="AA97" s="46" t="str">
        <f>IF(S97&gt;=8*75,"A",IF(S97&gt;=8*60,"B",IF(S97&gt;=8*50,"C","D")))</f>
        <v>D</v>
      </c>
    </row>
    <row r="98" spans="1:27">
      <c r="A98" s="6">
        <v>96</v>
      </c>
      <c r="B98" s="1" t="s">
        <v>28</v>
      </c>
      <c r="C98" s="19">
        <v>35684</v>
      </c>
      <c r="D98" s="17" t="s">
        <v>18</v>
      </c>
      <c r="E98" s="81">
        <v>198</v>
      </c>
      <c r="F98" s="9">
        <v>316</v>
      </c>
      <c r="G98" s="82">
        <v>16.46</v>
      </c>
      <c r="H98" s="9">
        <v>216</v>
      </c>
      <c r="I98" s="82">
        <v>11.9</v>
      </c>
      <c r="J98" s="9">
        <v>1</v>
      </c>
      <c r="K98" s="26">
        <v>47</v>
      </c>
      <c r="L98" s="41">
        <f>MAX(0,(E98-176)*3.6*2)</f>
        <v>158.4</v>
      </c>
      <c r="M98" s="32">
        <f>MAX(0,(F98-295)*2.3*2)</f>
        <v>96.6</v>
      </c>
      <c r="N98" s="32">
        <f>MAX(0,(G98-13.3)*6.8)</f>
        <v>21.488</v>
      </c>
      <c r="O98" s="32">
        <f>MAX(0,(H98-226)*1.6)</f>
        <v>0</v>
      </c>
      <c r="P98" s="32">
        <f>MAX(0,(11.4-I98)*54.7)</f>
        <v>0</v>
      </c>
      <c r="Q98" s="32">
        <f>J98*6*0.5</f>
        <v>3</v>
      </c>
      <c r="R98" s="33">
        <f>MAX(0,(K98-38)*2.1*0.5)</f>
        <v>9.4500000000000011</v>
      </c>
      <c r="S98" s="42">
        <f>SUM(L98:R98)</f>
        <v>288.93799999999999</v>
      </c>
      <c r="T98" s="41" t="str">
        <f>IF(L98&gt;=2*75,"A",IF(L98&gt;=2*60,"B",IF(L98&gt;=2*50,"C","D")))</f>
        <v>A</v>
      </c>
      <c r="U98" s="32" t="str">
        <f>IF(M98&gt;=2*75,"A",IF(M98&gt;=2*60,"B",IF(M98&gt;=2*50,"C","D")))</f>
        <v>D</v>
      </c>
      <c r="V98" s="32" t="str">
        <f>IF(N98&gt;=75,"A",IF(N98&gt;=60,"B",IF(N98&gt;=50,"C","D")))</f>
        <v>D</v>
      </c>
      <c r="W98" s="32" t="str">
        <f>IF(O98&gt;=75,"A",IF(O98&gt;=60,"B",IF(O98&gt;=50,"C","D")))</f>
        <v>D</v>
      </c>
      <c r="X98" s="32" t="str">
        <f>IF(P98&gt;=75,"A",IF(P98&gt;=60,"B",IF(P98&gt;=50,"C","D")))</f>
        <v>D</v>
      </c>
      <c r="Y98" s="32" t="str">
        <f>IF(Q98&gt;=75/2,"A",IF(Q98&gt;=60/2,"B",IF(Q98&gt;=50/2,"C","D")))</f>
        <v>D</v>
      </c>
      <c r="Z98" s="33" t="str">
        <f>IF(R98&gt;=75/2,"A",IF(R98&gt;=60/2,"B",IF(R98&gt;=50/2,"C","D")))</f>
        <v>D</v>
      </c>
      <c r="AA98" s="46" t="str">
        <f>IF(S98&gt;=8*75,"A",IF(S98&gt;=8*60,"B",IF(S98&gt;=8*50,"C","D")))</f>
        <v>D</v>
      </c>
    </row>
    <row r="99" spans="1:27">
      <c r="A99" s="6">
        <v>97</v>
      </c>
      <c r="B99" s="1" t="s">
        <v>30</v>
      </c>
      <c r="C99" s="19">
        <v>34466</v>
      </c>
      <c r="D99" s="16" t="s">
        <v>31</v>
      </c>
      <c r="E99" s="81">
        <v>184</v>
      </c>
      <c r="F99" s="9">
        <v>306</v>
      </c>
      <c r="G99" s="82">
        <v>15.13</v>
      </c>
      <c r="H99" s="9">
        <v>265</v>
      </c>
      <c r="I99" s="82">
        <v>10.57</v>
      </c>
      <c r="J99" s="9">
        <v>10</v>
      </c>
      <c r="K99" s="26">
        <v>60</v>
      </c>
      <c r="L99" s="41">
        <f>MAX(0,(E99-176)*3.6*2)</f>
        <v>57.6</v>
      </c>
      <c r="M99" s="32">
        <f>MAX(0,(F99-295)*2.3*2)</f>
        <v>50.599999999999994</v>
      </c>
      <c r="N99" s="32">
        <f>MAX(0,(G99-13.3)*6.8)</f>
        <v>12.444000000000001</v>
      </c>
      <c r="O99" s="32">
        <f>MAX(0,(H99-226)*1.6)</f>
        <v>62.400000000000006</v>
      </c>
      <c r="P99" s="32">
        <f>MAX(0,(11.4-I99)*54.7)</f>
        <v>45.401000000000003</v>
      </c>
      <c r="Q99" s="32">
        <f>J99*6*0.5</f>
        <v>30</v>
      </c>
      <c r="R99" s="33">
        <f>MAX(0,(K99-38)*2.1*0.5)</f>
        <v>23.1</v>
      </c>
      <c r="S99" s="42">
        <f>SUM(L99:R99)</f>
        <v>281.54500000000002</v>
      </c>
      <c r="T99" s="41" t="str">
        <f>IF(L99&gt;=2*75,"A",IF(L99&gt;=2*60,"B",IF(L99&gt;=2*50,"C","D")))</f>
        <v>D</v>
      </c>
      <c r="U99" s="32" t="str">
        <f>IF(M99&gt;=2*75,"A",IF(M99&gt;=2*60,"B",IF(M99&gt;=2*50,"C","D")))</f>
        <v>D</v>
      </c>
      <c r="V99" s="32" t="str">
        <f>IF(N99&gt;=75,"A",IF(N99&gt;=60,"B",IF(N99&gt;=50,"C","D")))</f>
        <v>D</v>
      </c>
      <c r="W99" s="32" t="str">
        <f>IF(O99&gt;=75,"A",IF(O99&gt;=60,"B",IF(O99&gt;=50,"C","D")))</f>
        <v>B</v>
      </c>
      <c r="X99" s="32" t="str">
        <f>IF(P99&gt;=75,"A",IF(P99&gt;=60,"B",IF(P99&gt;=50,"C","D")))</f>
        <v>D</v>
      </c>
      <c r="Y99" s="32" t="str">
        <f>IF(Q99&gt;=75/2,"A",IF(Q99&gt;=60/2,"B",IF(Q99&gt;=50/2,"C","D")))</f>
        <v>B</v>
      </c>
      <c r="Z99" s="33" t="str">
        <f>IF(R99&gt;=75/2,"A",IF(R99&gt;=60/2,"B",IF(R99&gt;=50/2,"C","D")))</f>
        <v>D</v>
      </c>
      <c r="AA99" s="46" t="str">
        <f>IF(S99&gt;=8*75,"A",IF(S99&gt;=8*60,"B",IF(S99&gt;=8*50,"C","D")))</f>
        <v>D</v>
      </c>
    </row>
    <row r="100" spans="1:27">
      <c r="A100" s="6">
        <v>98</v>
      </c>
      <c r="B100" s="1" t="s">
        <v>141</v>
      </c>
      <c r="C100" s="19">
        <v>34315</v>
      </c>
      <c r="D100" s="16" t="s">
        <v>142</v>
      </c>
      <c r="E100" s="81">
        <v>177</v>
      </c>
      <c r="F100" s="9">
        <v>312</v>
      </c>
      <c r="G100" s="82">
        <v>15.9</v>
      </c>
      <c r="H100" s="9">
        <v>277</v>
      </c>
      <c r="I100" s="82">
        <v>10.31</v>
      </c>
      <c r="J100" s="9">
        <v>6</v>
      </c>
      <c r="K100" s="26">
        <v>52</v>
      </c>
      <c r="L100" s="41">
        <f>MAX(0,(E100-176)*3.6*2)</f>
        <v>7.2</v>
      </c>
      <c r="M100" s="32">
        <f>MAX(0,(F100-295)*2.3*2)</f>
        <v>78.199999999999989</v>
      </c>
      <c r="N100" s="32">
        <f>MAX(0,(G100-13.3)*6.8)</f>
        <v>17.679999999999996</v>
      </c>
      <c r="O100" s="32">
        <f>MAX(0,(H100-226)*1.6)</f>
        <v>81.600000000000009</v>
      </c>
      <c r="P100" s="32">
        <f>MAX(0,(11.4-I100)*54.7)</f>
        <v>59.622999999999998</v>
      </c>
      <c r="Q100" s="32">
        <f>J100*6*0.5</f>
        <v>18</v>
      </c>
      <c r="R100" s="33">
        <f>MAX(0,(K100-38)*2.1*0.5)</f>
        <v>14.700000000000001</v>
      </c>
      <c r="S100" s="42">
        <f>SUM(L100:R100)</f>
        <v>277.00299999999999</v>
      </c>
      <c r="T100" s="41" t="str">
        <f>IF(L100&gt;=2*75,"A",IF(L100&gt;=2*60,"B",IF(L100&gt;=2*50,"C","D")))</f>
        <v>D</v>
      </c>
      <c r="U100" s="32" t="str">
        <f>IF(M100&gt;=2*75,"A",IF(M100&gt;=2*60,"B",IF(M100&gt;=2*50,"C","D")))</f>
        <v>D</v>
      </c>
      <c r="V100" s="32" t="str">
        <f>IF(N100&gt;=75,"A",IF(N100&gt;=60,"B",IF(N100&gt;=50,"C","D")))</f>
        <v>D</v>
      </c>
      <c r="W100" s="32" t="str">
        <f>IF(O100&gt;=75,"A",IF(O100&gt;=60,"B",IF(O100&gt;=50,"C","D")))</f>
        <v>A</v>
      </c>
      <c r="X100" s="32" t="str">
        <f>IF(P100&gt;=75,"A",IF(P100&gt;=60,"B",IF(P100&gt;=50,"C","D")))</f>
        <v>C</v>
      </c>
      <c r="Y100" s="32" t="str">
        <f>IF(Q100&gt;=75/2,"A",IF(Q100&gt;=60/2,"B",IF(Q100&gt;=50/2,"C","D")))</f>
        <v>D</v>
      </c>
      <c r="Z100" s="33" t="str">
        <f>IF(R100&gt;=75/2,"A",IF(R100&gt;=60/2,"B",IF(R100&gt;=50/2,"C","D")))</f>
        <v>D</v>
      </c>
      <c r="AA100" s="46" t="str">
        <f>IF(S100&gt;=8*75,"A",IF(S100&gt;=8*60,"B",IF(S100&gt;=8*50,"C","D")))</f>
        <v>D</v>
      </c>
    </row>
    <row r="101" spans="1:27">
      <c r="A101" s="6">
        <v>99</v>
      </c>
      <c r="B101" s="1" t="s">
        <v>88</v>
      </c>
      <c r="C101" s="19">
        <v>34463</v>
      </c>
      <c r="D101" s="16" t="s">
        <v>78</v>
      </c>
      <c r="E101" s="81">
        <v>200</v>
      </c>
      <c r="F101" s="9"/>
      <c r="G101" s="82">
        <v>21.65</v>
      </c>
      <c r="H101" s="9"/>
      <c r="I101" s="82"/>
      <c r="J101" s="9">
        <v>6</v>
      </c>
      <c r="K101" s="26">
        <v>65</v>
      </c>
      <c r="L101" s="41">
        <f>MAX(0,(E101-176)*3.6*2)</f>
        <v>172.8</v>
      </c>
      <c r="M101" s="32">
        <f>MAX(0,(F101-295)*2.3*2)</f>
        <v>0</v>
      </c>
      <c r="N101" s="32">
        <f>MAX(0,(G101-13.3)*6.8)</f>
        <v>56.779999999999987</v>
      </c>
      <c r="O101" s="32">
        <f>MAX(0,(H101-226)*1.6)</f>
        <v>0</v>
      </c>
      <c r="P101" s="32">
        <v>0</v>
      </c>
      <c r="Q101" s="32">
        <f>J101*6*0.5</f>
        <v>18</v>
      </c>
      <c r="R101" s="33">
        <f>MAX(0,(K101-38)*2.1*0.5)</f>
        <v>28.35</v>
      </c>
      <c r="S101" s="42">
        <f>SUM(L101:R101)</f>
        <v>275.93</v>
      </c>
      <c r="T101" s="41" t="str">
        <f>IF(L101&gt;=2*75,"A",IF(L101&gt;=2*60,"B",IF(L101&gt;=2*50,"C","D")))</f>
        <v>A</v>
      </c>
      <c r="U101" s="32" t="str">
        <f>IF(M101&gt;=2*75,"A",IF(M101&gt;=2*60,"B",IF(M101&gt;=2*50,"C","D")))</f>
        <v>D</v>
      </c>
      <c r="V101" s="32" t="str">
        <f>IF(N101&gt;=75,"A",IF(N101&gt;=60,"B",IF(N101&gt;=50,"C","D")))</f>
        <v>C</v>
      </c>
      <c r="W101" s="32" t="str">
        <f>IF(O101&gt;=75,"A",IF(O101&gt;=60,"B",IF(O101&gt;=50,"C","D")))</f>
        <v>D</v>
      </c>
      <c r="X101" s="32" t="str">
        <f>IF(P101&gt;=75,"A",IF(P101&gt;=60,"B",IF(P101&gt;=50,"C","D")))</f>
        <v>D</v>
      </c>
      <c r="Y101" s="32" t="str">
        <f>IF(Q101&gt;=75/2,"A",IF(Q101&gt;=60/2,"B",IF(Q101&gt;=50/2,"C","D")))</f>
        <v>D</v>
      </c>
      <c r="Z101" s="33" t="str">
        <f>IF(R101&gt;=75/2,"A",IF(R101&gt;=60/2,"B",IF(R101&gt;=50/2,"C","D")))</f>
        <v>C</v>
      </c>
      <c r="AA101" s="46" t="str">
        <f>IF(S101&gt;=8*75,"A",IF(S101&gt;=8*60,"B",IF(S101&gt;=8*50,"C","D")))</f>
        <v>D</v>
      </c>
    </row>
    <row r="102" spans="1:27">
      <c r="A102" s="6">
        <v>100</v>
      </c>
      <c r="B102" s="1" t="s">
        <v>62</v>
      </c>
      <c r="C102" s="19">
        <v>34468</v>
      </c>
      <c r="D102" s="16" t="s">
        <v>54</v>
      </c>
      <c r="E102" s="81">
        <v>185</v>
      </c>
      <c r="F102" s="9">
        <v>316</v>
      </c>
      <c r="G102" s="82">
        <v>16.100000000000001</v>
      </c>
      <c r="H102" s="9">
        <v>251</v>
      </c>
      <c r="I102" s="82">
        <v>10.96</v>
      </c>
      <c r="J102" s="9">
        <v>6</v>
      </c>
      <c r="K102" s="26">
        <v>47</v>
      </c>
      <c r="L102" s="41">
        <f>MAX(0,(E102-176)*3.6*2)</f>
        <v>64.8</v>
      </c>
      <c r="M102" s="32">
        <f>MAX(0,(F102-295)*2.3*2)</f>
        <v>96.6</v>
      </c>
      <c r="N102" s="32">
        <f>MAX(0,(G102-13.3)*6.8)</f>
        <v>19.040000000000003</v>
      </c>
      <c r="O102" s="32">
        <f>MAX(0,(H102-226)*1.6)</f>
        <v>40</v>
      </c>
      <c r="P102" s="32">
        <f>MAX(0,(11.4-I102)*54.7)</f>
        <v>24.067999999999973</v>
      </c>
      <c r="Q102" s="32">
        <f>J102*6*0.5</f>
        <v>18</v>
      </c>
      <c r="R102" s="33">
        <f>MAX(0,(K102-38)*2.1*0.5)</f>
        <v>9.4500000000000011</v>
      </c>
      <c r="S102" s="42">
        <f>SUM(L102:R102)</f>
        <v>271.95799999999991</v>
      </c>
      <c r="T102" s="41" t="str">
        <f>IF(L102&gt;=2*75,"A",IF(L102&gt;=2*60,"B",IF(L102&gt;=2*50,"C","D")))</f>
        <v>D</v>
      </c>
      <c r="U102" s="32" t="str">
        <f>IF(M102&gt;=2*75,"A",IF(M102&gt;=2*60,"B",IF(M102&gt;=2*50,"C","D")))</f>
        <v>D</v>
      </c>
      <c r="V102" s="32" t="str">
        <f>IF(N102&gt;=75,"A",IF(N102&gt;=60,"B",IF(N102&gt;=50,"C","D")))</f>
        <v>D</v>
      </c>
      <c r="W102" s="32" t="str">
        <f>IF(O102&gt;=75,"A",IF(O102&gt;=60,"B",IF(O102&gt;=50,"C","D")))</f>
        <v>D</v>
      </c>
      <c r="X102" s="32" t="str">
        <f>IF(P102&gt;=75,"A",IF(P102&gt;=60,"B",IF(P102&gt;=50,"C","D")))</f>
        <v>D</v>
      </c>
      <c r="Y102" s="32" t="str">
        <f>IF(Q102&gt;=75/2,"A",IF(Q102&gt;=60/2,"B",IF(Q102&gt;=50/2,"C","D")))</f>
        <v>D</v>
      </c>
      <c r="Z102" s="33" t="str">
        <f>IF(R102&gt;=75/2,"A",IF(R102&gt;=60/2,"B",IF(R102&gt;=50/2,"C","D")))</f>
        <v>D</v>
      </c>
      <c r="AA102" s="46" t="str">
        <f>IF(S102&gt;=8*75,"A",IF(S102&gt;=8*60,"B",IF(S102&gt;=8*50,"C","D")))</f>
        <v>D</v>
      </c>
    </row>
    <row r="103" spans="1:27">
      <c r="A103" s="6">
        <v>101</v>
      </c>
      <c r="B103" s="1" t="s">
        <v>136</v>
      </c>
      <c r="C103" s="19">
        <v>35283</v>
      </c>
      <c r="D103" s="16" t="s">
        <v>129</v>
      </c>
      <c r="E103" s="81">
        <v>189</v>
      </c>
      <c r="F103" s="9">
        <v>306</v>
      </c>
      <c r="G103" s="82">
        <v>16.899999999999999</v>
      </c>
      <c r="H103" s="9">
        <v>258</v>
      </c>
      <c r="I103" s="82">
        <v>10.94</v>
      </c>
      <c r="J103" s="9">
        <v>3</v>
      </c>
      <c r="K103" s="26">
        <v>52</v>
      </c>
      <c r="L103" s="41">
        <f>MAX(0,(E103-176)*3.6*2)</f>
        <v>93.600000000000009</v>
      </c>
      <c r="M103" s="32">
        <f>MAX(0,(F103-295)*2.3*2)</f>
        <v>50.599999999999994</v>
      </c>
      <c r="N103" s="32">
        <f>MAX(0,(G103-13.3)*6.8)</f>
        <v>24.479999999999986</v>
      </c>
      <c r="O103" s="32">
        <f>MAX(0,(H103-226)*1.6)</f>
        <v>51.2</v>
      </c>
      <c r="P103" s="32">
        <f>MAX(0,(11.4-I103)*54.7)</f>
        <v>25.162000000000049</v>
      </c>
      <c r="Q103" s="32">
        <f>J103*6*0.5</f>
        <v>9</v>
      </c>
      <c r="R103" s="33">
        <f>MAX(0,(K103-38)*2.1*0.5)</f>
        <v>14.700000000000001</v>
      </c>
      <c r="S103" s="42">
        <f>SUM(L103:R103)</f>
        <v>268.74200000000002</v>
      </c>
      <c r="T103" s="41" t="str">
        <f>IF(L103&gt;=2*75,"A",IF(L103&gt;=2*60,"B",IF(L103&gt;=2*50,"C","D")))</f>
        <v>D</v>
      </c>
      <c r="U103" s="32" t="str">
        <f>IF(M103&gt;=2*75,"A",IF(M103&gt;=2*60,"B",IF(M103&gt;=2*50,"C","D")))</f>
        <v>D</v>
      </c>
      <c r="V103" s="32" t="str">
        <f>IF(N103&gt;=75,"A",IF(N103&gt;=60,"B",IF(N103&gt;=50,"C","D")))</f>
        <v>D</v>
      </c>
      <c r="W103" s="32" t="str">
        <f>IF(O103&gt;=75,"A",IF(O103&gt;=60,"B",IF(O103&gt;=50,"C","D")))</f>
        <v>C</v>
      </c>
      <c r="X103" s="32" t="str">
        <f>IF(P103&gt;=75,"A",IF(P103&gt;=60,"B",IF(P103&gt;=50,"C","D")))</f>
        <v>D</v>
      </c>
      <c r="Y103" s="32" t="str">
        <f>IF(Q103&gt;=75/2,"A",IF(Q103&gt;=60/2,"B",IF(Q103&gt;=50/2,"C","D")))</f>
        <v>D</v>
      </c>
      <c r="Z103" s="33" t="str">
        <f>IF(R103&gt;=75/2,"A",IF(R103&gt;=60/2,"B",IF(R103&gt;=50/2,"C","D")))</f>
        <v>D</v>
      </c>
      <c r="AA103" s="46" t="str">
        <f>IF(S103&gt;=8*75,"A",IF(S103&gt;=8*60,"B",IF(S103&gt;=8*50,"C","D")))</f>
        <v>D</v>
      </c>
    </row>
    <row r="104" spans="1:27">
      <c r="A104" s="6">
        <v>102</v>
      </c>
      <c r="B104" s="1" t="s">
        <v>110</v>
      </c>
      <c r="C104" s="19"/>
      <c r="D104" s="16" t="s">
        <v>103</v>
      </c>
      <c r="E104" s="81">
        <v>182</v>
      </c>
      <c r="F104" s="9">
        <v>302</v>
      </c>
      <c r="G104" s="82">
        <v>21.02</v>
      </c>
      <c r="H104" s="9">
        <v>244</v>
      </c>
      <c r="I104" s="82">
        <v>10.44</v>
      </c>
      <c r="J104" s="9">
        <v>13</v>
      </c>
      <c r="K104" s="26">
        <v>57</v>
      </c>
      <c r="L104" s="41">
        <f>MAX(0,(E104-176)*3.6*2)</f>
        <v>43.2</v>
      </c>
      <c r="M104" s="32">
        <f>MAX(0,(F104-295)*2.3*2)</f>
        <v>32.199999999999996</v>
      </c>
      <c r="N104" s="32">
        <f>MAX(0,(G104-13.3)*6.8)</f>
        <v>52.495999999999988</v>
      </c>
      <c r="O104" s="32">
        <f>MAX(0,(H104-226)*1.6)</f>
        <v>28.8</v>
      </c>
      <c r="P104" s="32">
        <f>MAX(0,(11.4-I104)*54.7)</f>
        <v>52.51200000000005</v>
      </c>
      <c r="Q104" s="32">
        <f>J104*6*0.5</f>
        <v>39</v>
      </c>
      <c r="R104" s="33">
        <f>MAX(0,(K104-38)*2.1*0.5)</f>
        <v>19.95</v>
      </c>
      <c r="S104" s="42">
        <f>SUM(L104:R104)</f>
        <v>268.15800000000007</v>
      </c>
      <c r="T104" s="41" t="str">
        <f>IF(L104&gt;=2*75,"A",IF(L104&gt;=2*60,"B",IF(L104&gt;=2*50,"C","D")))</f>
        <v>D</v>
      </c>
      <c r="U104" s="32" t="str">
        <f>IF(M104&gt;=2*75,"A",IF(M104&gt;=2*60,"B",IF(M104&gt;=2*50,"C","D")))</f>
        <v>D</v>
      </c>
      <c r="V104" s="32" t="str">
        <f>IF(N104&gt;=75,"A",IF(N104&gt;=60,"B",IF(N104&gt;=50,"C","D")))</f>
        <v>C</v>
      </c>
      <c r="W104" s="32" t="str">
        <f>IF(O104&gt;=75,"A",IF(O104&gt;=60,"B",IF(O104&gt;=50,"C","D")))</f>
        <v>D</v>
      </c>
      <c r="X104" s="32" t="str">
        <f>IF(P104&gt;=75,"A",IF(P104&gt;=60,"B",IF(P104&gt;=50,"C","D")))</f>
        <v>C</v>
      </c>
      <c r="Y104" s="32" t="str">
        <f>IF(Q104&gt;=75/2,"A",IF(Q104&gt;=60/2,"B",IF(Q104&gt;=50/2,"C","D")))</f>
        <v>A</v>
      </c>
      <c r="Z104" s="33" t="str">
        <f>IF(R104&gt;=75/2,"A",IF(R104&gt;=60/2,"B",IF(R104&gt;=50/2,"C","D")))</f>
        <v>D</v>
      </c>
      <c r="AA104" s="46" t="str">
        <f>IF(S104&gt;=8*75,"A",IF(S104&gt;=8*60,"B",IF(S104&gt;=8*50,"C","D")))</f>
        <v>D</v>
      </c>
    </row>
    <row r="105" spans="1:27">
      <c r="A105" s="6">
        <v>103</v>
      </c>
      <c r="B105" s="1" t="s">
        <v>123</v>
      </c>
      <c r="C105" s="19">
        <v>34913</v>
      </c>
      <c r="D105" s="16" t="s">
        <v>116</v>
      </c>
      <c r="E105" s="81">
        <v>182</v>
      </c>
      <c r="F105" s="9">
        <v>306</v>
      </c>
      <c r="G105" s="82">
        <v>15.37</v>
      </c>
      <c r="H105" s="9">
        <v>258</v>
      </c>
      <c r="I105" s="82">
        <v>10.59</v>
      </c>
      <c r="J105" s="9">
        <v>16</v>
      </c>
      <c r="K105" s="26">
        <v>52</v>
      </c>
      <c r="L105" s="41">
        <f>MAX(0,(E105-176)*3.6*2)</f>
        <v>43.2</v>
      </c>
      <c r="M105" s="32">
        <f>MAX(0,(F105-295)*2.3*2)</f>
        <v>50.599999999999994</v>
      </c>
      <c r="N105" s="32">
        <f>MAX(0,(G105-13.3)*6.8)</f>
        <v>14.07599999999999</v>
      </c>
      <c r="O105" s="32">
        <f>MAX(0,(H105-226)*1.6)</f>
        <v>51.2</v>
      </c>
      <c r="P105" s="32">
        <f>MAX(0,(11.4-I105)*54.7)</f>
        <v>44.307000000000031</v>
      </c>
      <c r="Q105" s="32">
        <f>J105*6*0.5</f>
        <v>48</v>
      </c>
      <c r="R105" s="33">
        <f>MAX(0,(K105-38)*2.1*0.5)</f>
        <v>14.700000000000001</v>
      </c>
      <c r="S105" s="42">
        <f>SUM(L105:R105)</f>
        <v>266.08300000000003</v>
      </c>
      <c r="T105" s="41" t="str">
        <f>IF(L105&gt;=2*75,"A",IF(L105&gt;=2*60,"B",IF(L105&gt;=2*50,"C","D")))</f>
        <v>D</v>
      </c>
      <c r="U105" s="32" t="str">
        <f>IF(M105&gt;=2*75,"A",IF(M105&gt;=2*60,"B",IF(M105&gt;=2*50,"C","D")))</f>
        <v>D</v>
      </c>
      <c r="V105" s="32" t="str">
        <f>IF(N105&gt;=75,"A",IF(N105&gt;=60,"B",IF(N105&gt;=50,"C","D")))</f>
        <v>D</v>
      </c>
      <c r="W105" s="32" t="str">
        <f>IF(O105&gt;=75,"A",IF(O105&gt;=60,"B",IF(O105&gt;=50,"C","D")))</f>
        <v>C</v>
      </c>
      <c r="X105" s="32" t="str">
        <f>IF(P105&gt;=75,"A",IF(P105&gt;=60,"B",IF(P105&gt;=50,"C","D")))</f>
        <v>D</v>
      </c>
      <c r="Y105" s="32" t="str">
        <f>IF(Q105&gt;=75/2,"A",IF(Q105&gt;=60/2,"B",IF(Q105&gt;=50/2,"C","D")))</f>
        <v>A</v>
      </c>
      <c r="Z105" s="33" t="str">
        <f>IF(R105&gt;=75/2,"A",IF(R105&gt;=60/2,"B",IF(R105&gt;=50/2,"C","D")))</f>
        <v>D</v>
      </c>
      <c r="AA105" s="46" t="str">
        <f>IF(S105&gt;=8*75,"A",IF(S105&gt;=8*60,"B",IF(S105&gt;=8*50,"C","D")))</f>
        <v>D</v>
      </c>
    </row>
    <row r="106" spans="1:27">
      <c r="A106" s="6">
        <v>104</v>
      </c>
      <c r="B106" s="1" t="s">
        <v>7</v>
      </c>
      <c r="C106" s="19">
        <v>35314</v>
      </c>
      <c r="D106" s="16" t="s">
        <v>5</v>
      </c>
      <c r="E106" s="81">
        <v>182</v>
      </c>
      <c r="F106" s="9">
        <v>312</v>
      </c>
      <c r="G106" s="82">
        <v>17.8</v>
      </c>
      <c r="H106" s="9">
        <v>248</v>
      </c>
      <c r="I106" s="82">
        <v>10.59</v>
      </c>
      <c r="J106" s="9">
        <v>2</v>
      </c>
      <c r="K106" s="26">
        <v>62</v>
      </c>
      <c r="L106" s="41">
        <f>MAX(0,(E106-176)*3.6*2)</f>
        <v>43.2</v>
      </c>
      <c r="M106" s="32">
        <f>MAX(0,(F106-295)*2.3*2)</f>
        <v>78.199999999999989</v>
      </c>
      <c r="N106" s="32">
        <f>MAX(0,(G106-13.3)*6.8)</f>
        <v>30.599999999999998</v>
      </c>
      <c r="O106" s="32">
        <f>MAX(0,(H106-226)*1.6)</f>
        <v>35.200000000000003</v>
      </c>
      <c r="P106" s="32">
        <f>MAX(0,(11.4-I106)*54.7)</f>
        <v>44.307000000000031</v>
      </c>
      <c r="Q106" s="32">
        <f>J106*6*0.5</f>
        <v>6</v>
      </c>
      <c r="R106" s="33">
        <f>MAX(0,(K106-38)*2.1*0.5)</f>
        <v>25.200000000000003</v>
      </c>
      <c r="S106" s="42">
        <f>SUM(L106:R106)</f>
        <v>262.70699999999999</v>
      </c>
      <c r="T106" s="41" t="str">
        <f>IF(L106&gt;=2*75,"A",IF(L106&gt;=2*60,"B",IF(L106&gt;=2*50,"C","D")))</f>
        <v>D</v>
      </c>
      <c r="U106" s="32" t="str">
        <f>IF(M106&gt;=2*75,"A",IF(M106&gt;=2*60,"B",IF(M106&gt;=2*50,"C","D")))</f>
        <v>D</v>
      </c>
      <c r="V106" s="32" t="str">
        <f>IF(N106&gt;=75,"A",IF(N106&gt;=60,"B",IF(N106&gt;=50,"C","D")))</f>
        <v>D</v>
      </c>
      <c r="W106" s="32" t="str">
        <f>IF(O106&gt;=75,"A",IF(O106&gt;=60,"B",IF(O106&gt;=50,"C","D")))</f>
        <v>D</v>
      </c>
      <c r="X106" s="32" t="str">
        <f>IF(P106&gt;=75,"A",IF(P106&gt;=60,"B",IF(P106&gt;=50,"C","D")))</f>
        <v>D</v>
      </c>
      <c r="Y106" s="32" t="str">
        <f>IF(Q106&gt;=75/2,"A",IF(Q106&gt;=60/2,"B",IF(Q106&gt;=50/2,"C","D")))</f>
        <v>D</v>
      </c>
      <c r="Z106" s="33" t="str">
        <f>IF(R106&gt;=75/2,"A",IF(R106&gt;=60/2,"B",IF(R106&gt;=50/2,"C","D")))</f>
        <v>C</v>
      </c>
      <c r="AA106" s="46" t="str">
        <f>IF(S106&gt;=8*75,"A",IF(S106&gt;=8*60,"B",IF(S106&gt;=8*50,"C","D")))</f>
        <v>D</v>
      </c>
    </row>
    <row r="107" spans="1:27">
      <c r="A107" s="6">
        <v>105</v>
      </c>
      <c r="B107" s="1" t="s">
        <v>29</v>
      </c>
      <c r="C107" s="19">
        <v>35481</v>
      </c>
      <c r="D107" s="16" t="s">
        <v>18</v>
      </c>
      <c r="E107" s="81">
        <v>196</v>
      </c>
      <c r="F107" s="9">
        <v>320</v>
      </c>
      <c r="G107" s="82">
        <v>11.86</v>
      </c>
      <c r="H107" s="9">
        <v>223</v>
      </c>
      <c r="I107" s="82">
        <v>11.63</v>
      </c>
      <c r="J107" s="9">
        <v>1</v>
      </c>
      <c r="K107" s="26">
        <v>32</v>
      </c>
      <c r="L107" s="41">
        <f>MAX(0,(E107-176)*3.6*2)</f>
        <v>144</v>
      </c>
      <c r="M107" s="32">
        <f>MAX(0,(F107-295)*2.3*2)</f>
        <v>114.99999999999999</v>
      </c>
      <c r="N107" s="32">
        <f>MAX(0,(G107-13.3)*6.8)</f>
        <v>0</v>
      </c>
      <c r="O107" s="32">
        <f>MAX(0,(H107-226)*1.6)</f>
        <v>0</v>
      </c>
      <c r="P107" s="32">
        <f>MAX(0,(11.4-I107)*54.7)</f>
        <v>0</v>
      </c>
      <c r="Q107" s="32">
        <f>J107*6*0.5</f>
        <v>3</v>
      </c>
      <c r="R107" s="33">
        <f>MAX(0,(K107-38)*2.1*0.5)</f>
        <v>0</v>
      </c>
      <c r="S107" s="42">
        <f>SUM(L107:R107)</f>
        <v>262</v>
      </c>
      <c r="T107" s="41" t="str">
        <f>IF(L107&gt;=2*75,"A",IF(L107&gt;=2*60,"B",IF(L107&gt;=2*50,"C","D")))</f>
        <v>B</v>
      </c>
      <c r="U107" s="32" t="str">
        <f>IF(M107&gt;=2*75,"A",IF(M107&gt;=2*60,"B",IF(M107&gt;=2*50,"C","D")))</f>
        <v>C</v>
      </c>
      <c r="V107" s="32" t="str">
        <f>IF(N107&gt;=75,"A",IF(N107&gt;=60,"B",IF(N107&gt;=50,"C","D")))</f>
        <v>D</v>
      </c>
      <c r="W107" s="32" t="str">
        <f>IF(O107&gt;=75,"A",IF(O107&gt;=60,"B",IF(O107&gt;=50,"C","D")))</f>
        <v>D</v>
      </c>
      <c r="X107" s="32" t="str">
        <f>IF(P107&gt;=75,"A",IF(P107&gt;=60,"B",IF(P107&gt;=50,"C","D")))</f>
        <v>D</v>
      </c>
      <c r="Y107" s="32" t="str">
        <f>IF(Q107&gt;=75/2,"A",IF(Q107&gt;=60/2,"B",IF(Q107&gt;=50/2,"C","D")))</f>
        <v>D</v>
      </c>
      <c r="Z107" s="33" t="str">
        <f>IF(R107&gt;=75/2,"A",IF(R107&gt;=60/2,"B",IF(R107&gt;=50/2,"C","D")))</f>
        <v>D</v>
      </c>
      <c r="AA107" s="46" t="str">
        <f>IF(S107&gt;=8*75,"A",IF(S107&gt;=8*60,"B",IF(S107&gt;=8*50,"C","D")))</f>
        <v>D</v>
      </c>
    </row>
    <row r="108" spans="1:27">
      <c r="A108" s="6">
        <v>106</v>
      </c>
      <c r="B108" s="1" t="s">
        <v>149</v>
      </c>
      <c r="C108" s="19">
        <v>34720</v>
      </c>
      <c r="D108" s="16" t="s">
        <v>142</v>
      </c>
      <c r="E108" s="81">
        <v>188</v>
      </c>
      <c r="F108" s="9">
        <v>304</v>
      </c>
      <c r="G108" s="82">
        <v>17</v>
      </c>
      <c r="H108" s="9">
        <v>243</v>
      </c>
      <c r="I108" s="82">
        <v>10.08</v>
      </c>
      <c r="J108" s="9">
        <v>2</v>
      </c>
      <c r="K108" s="26">
        <v>40</v>
      </c>
      <c r="L108" s="41">
        <f>MAX(0,(E108-176)*3.6*2)</f>
        <v>86.4</v>
      </c>
      <c r="M108" s="32">
        <f>MAX(0,(F108-295)*2.3*2)</f>
        <v>41.4</v>
      </c>
      <c r="N108" s="32">
        <f>MAX(0,(G108-13.3)*6.8)</f>
        <v>25.159999999999993</v>
      </c>
      <c r="O108" s="32">
        <f>MAX(0,(H108-226)*1.6)</f>
        <v>27.200000000000003</v>
      </c>
      <c r="P108" s="32">
        <f>MAX(0,(11.4-I108)*54.7)</f>
        <v>72.204000000000022</v>
      </c>
      <c r="Q108" s="32">
        <f>J108*6*0.5</f>
        <v>6</v>
      </c>
      <c r="R108" s="33">
        <f>MAX(0,(K108-38)*2.1*0.5)</f>
        <v>2.1</v>
      </c>
      <c r="S108" s="42">
        <f>SUM(L108:R108)</f>
        <v>260.46400000000006</v>
      </c>
      <c r="T108" s="41" t="str">
        <f>IF(L108&gt;=2*75,"A",IF(L108&gt;=2*60,"B",IF(L108&gt;=2*50,"C","D")))</f>
        <v>D</v>
      </c>
      <c r="U108" s="32" t="str">
        <f>IF(M108&gt;=2*75,"A",IF(M108&gt;=2*60,"B",IF(M108&gt;=2*50,"C","D")))</f>
        <v>D</v>
      </c>
      <c r="V108" s="32" t="str">
        <f>IF(N108&gt;=75,"A",IF(N108&gt;=60,"B",IF(N108&gt;=50,"C","D")))</f>
        <v>D</v>
      </c>
      <c r="W108" s="32" t="str">
        <f>IF(O108&gt;=75,"A",IF(O108&gt;=60,"B",IF(O108&gt;=50,"C","D")))</f>
        <v>D</v>
      </c>
      <c r="X108" s="32" t="str">
        <f>IF(P108&gt;=75,"A",IF(P108&gt;=60,"B",IF(P108&gt;=50,"C","D")))</f>
        <v>B</v>
      </c>
      <c r="Y108" s="32" t="str">
        <f>IF(Q108&gt;=75/2,"A",IF(Q108&gt;=60/2,"B",IF(Q108&gt;=50/2,"C","D")))</f>
        <v>D</v>
      </c>
      <c r="Z108" s="33" t="str">
        <f>IF(R108&gt;=75/2,"A",IF(R108&gt;=60/2,"B",IF(R108&gt;=50/2,"C","D")))</f>
        <v>D</v>
      </c>
      <c r="AA108" s="46" t="str">
        <f>IF(S108&gt;=8*75,"A",IF(S108&gt;=8*60,"B",IF(S108&gt;=8*50,"C","D")))</f>
        <v>D</v>
      </c>
    </row>
    <row r="109" spans="1:27">
      <c r="A109" s="6">
        <v>107</v>
      </c>
      <c r="B109" s="1" t="s">
        <v>113</v>
      </c>
      <c r="C109" s="8"/>
      <c r="D109" s="17" t="s">
        <v>103</v>
      </c>
      <c r="E109" s="81">
        <v>191</v>
      </c>
      <c r="F109" s="9">
        <v>312</v>
      </c>
      <c r="G109" s="82">
        <v>20.45</v>
      </c>
      <c r="H109" s="9">
        <v>220</v>
      </c>
      <c r="I109" s="82">
        <v>11.2</v>
      </c>
      <c r="J109" s="9">
        <v>0</v>
      </c>
      <c r="K109" s="26">
        <v>50</v>
      </c>
      <c r="L109" s="41">
        <f>MAX(0,(E109-176)*3.6*2)</f>
        <v>108</v>
      </c>
      <c r="M109" s="32">
        <f>MAX(0,(F109-295)*2.3*2)</f>
        <v>78.199999999999989</v>
      </c>
      <c r="N109" s="32">
        <f>MAX(0,(G109-13.3)*6.8)</f>
        <v>48.61999999999999</v>
      </c>
      <c r="O109" s="32">
        <f>MAX(0,(H109-226)*1.6)</f>
        <v>0</v>
      </c>
      <c r="P109" s="32">
        <f>MAX(0,(11.4-I109)*54.7)</f>
        <v>10.940000000000058</v>
      </c>
      <c r="Q109" s="32">
        <f>J109*6*0.5</f>
        <v>0</v>
      </c>
      <c r="R109" s="33">
        <f>MAX(0,(K109-38)*2.1*0.5)</f>
        <v>12.600000000000001</v>
      </c>
      <c r="S109" s="42">
        <f>SUM(L109:R109)</f>
        <v>258.36000000000007</v>
      </c>
      <c r="T109" s="41" t="str">
        <f>IF(L109&gt;=2*75,"A",IF(L109&gt;=2*60,"B",IF(L109&gt;=2*50,"C","D")))</f>
        <v>C</v>
      </c>
      <c r="U109" s="32" t="str">
        <f>IF(M109&gt;=2*75,"A",IF(M109&gt;=2*60,"B",IF(M109&gt;=2*50,"C","D")))</f>
        <v>D</v>
      </c>
      <c r="V109" s="32" t="str">
        <f>IF(N109&gt;=75,"A",IF(N109&gt;=60,"B",IF(N109&gt;=50,"C","D")))</f>
        <v>D</v>
      </c>
      <c r="W109" s="32" t="str">
        <f>IF(O109&gt;=75,"A",IF(O109&gt;=60,"B",IF(O109&gt;=50,"C","D")))</f>
        <v>D</v>
      </c>
      <c r="X109" s="32" t="str">
        <f>IF(P109&gt;=75,"A",IF(P109&gt;=60,"B",IF(P109&gt;=50,"C","D")))</f>
        <v>D</v>
      </c>
      <c r="Y109" s="32" t="str">
        <f>IF(Q109&gt;=75/2,"A",IF(Q109&gt;=60/2,"B",IF(Q109&gt;=50/2,"C","D")))</f>
        <v>D</v>
      </c>
      <c r="Z109" s="33" t="str">
        <f>IF(R109&gt;=75/2,"A",IF(R109&gt;=60/2,"B",IF(R109&gt;=50/2,"C","D")))</f>
        <v>D</v>
      </c>
      <c r="AA109" s="46" t="str">
        <f>IF(S109&gt;=8*75,"A",IF(S109&gt;=8*60,"B",IF(S109&gt;=8*50,"C","D")))</f>
        <v>D</v>
      </c>
    </row>
    <row r="110" spans="1:27">
      <c r="A110" s="6">
        <v>108</v>
      </c>
      <c r="B110" s="1" t="s">
        <v>147</v>
      </c>
      <c r="C110" s="19">
        <v>34445</v>
      </c>
      <c r="D110" s="16" t="s">
        <v>142</v>
      </c>
      <c r="E110" s="81">
        <v>183</v>
      </c>
      <c r="F110" s="9">
        <v>308</v>
      </c>
      <c r="G110" s="82">
        <v>17.3</v>
      </c>
      <c r="H110" s="9">
        <v>249</v>
      </c>
      <c r="I110" s="82">
        <v>11.07</v>
      </c>
      <c r="J110" s="9">
        <v>10</v>
      </c>
      <c r="K110" s="26">
        <v>67</v>
      </c>
      <c r="L110" s="41">
        <f>MAX(0,(E110-176)*3.6*2)</f>
        <v>50.4</v>
      </c>
      <c r="M110" s="32">
        <f>MAX(0,(F110-295)*2.3*2)</f>
        <v>59.8</v>
      </c>
      <c r="N110" s="32">
        <f>MAX(0,(G110-13.3)*6.8)</f>
        <v>27.2</v>
      </c>
      <c r="O110" s="32">
        <f>MAX(0,(H110-226)*1.6)</f>
        <v>36.800000000000004</v>
      </c>
      <c r="P110" s="32">
        <f>MAX(0,(11.4-I110)*54.7)</f>
        <v>18.051000000000005</v>
      </c>
      <c r="Q110" s="32">
        <f>J110*6*0.5</f>
        <v>30</v>
      </c>
      <c r="R110" s="33">
        <f>MAX(0,(K110-38)*2.1*0.5)</f>
        <v>30.450000000000003</v>
      </c>
      <c r="S110" s="42">
        <f>SUM(L110:R110)</f>
        <v>252.70100000000002</v>
      </c>
      <c r="T110" s="41" t="str">
        <f>IF(L110&gt;=2*75,"A",IF(L110&gt;=2*60,"B",IF(L110&gt;=2*50,"C","D")))</f>
        <v>D</v>
      </c>
      <c r="U110" s="32" t="str">
        <f>IF(M110&gt;=2*75,"A",IF(M110&gt;=2*60,"B",IF(M110&gt;=2*50,"C","D")))</f>
        <v>D</v>
      </c>
      <c r="V110" s="32" t="str">
        <f>IF(N110&gt;=75,"A",IF(N110&gt;=60,"B",IF(N110&gt;=50,"C","D")))</f>
        <v>D</v>
      </c>
      <c r="W110" s="32" t="str">
        <f>IF(O110&gt;=75,"A",IF(O110&gt;=60,"B",IF(O110&gt;=50,"C","D")))</f>
        <v>D</v>
      </c>
      <c r="X110" s="32" t="str">
        <f>IF(P110&gt;=75,"A",IF(P110&gt;=60,"B",IF(P110&gt;=50,"C","D")))</f>
        <v>D</v>
      </c>
      <c r="Y110" s="32" t="str">
        <f>IF(Q110&gt;=75/2,"A",IF(Q110&gt;=60/2,"B",IF(Q110&gt;=50/2,"C","D")))</f>
        <v>B</v>
      </c>
      <c r="Z110" s="33" t="str">
        <f>IF(R110&gt;=75/2,"A",IF(R110&gt;=60/2,"B",IF(R110&gt;=50/2,"C","D")))</f>
        <v>B</v>
      </c>
      <c r="AA110" s="46" t="str">
        <f>IF(S110&gt;=8*75,"A",IF(S110&gt;=8*60,"B",IF(S110&gt;=8*50,"C","D")))</f>
        <v>D</v>
      </c>
    </row>
    <row r="111" spans="1:27">
      <c r="A111" s="6">
        <v>109</v>
      </c>
      <c r="B111" s="1" t="s">
        <v>87</v>
      </c>
      <c r="C111" s="19">
        <v>34391</v>
      </c>
      <c r="D111" s="16" t="s">
        <v>78</v>
      </c>
      <c r="E111" s="81">
        <v>199</v>
      </c>
      <c r="F111" s="9"/>
      <c r="G111" s="82">
        <v>16.600000000000001</v>
      </c>
      <c r="H111" s="9"/>
      <c r="I111" s="82"/>
      <c r="J111" s="9">
        <v>7</v>
      </c>
      <c r="K111" s="26">
        <v>77</v>
      </c>
      <c r="L111" s="41">
        <f>MAX(0,(E111-176)*3.6*2)</f>
        <v>165.6</v>
      </c>
      <c r="M111" s="32">
        <f>MAX(0,(F111-295)*2.3*2)</f>
        <v>0</v>
      </c>
      <c r="N111" s="32">
        <f>MAX(0,(G111-13.3)*6.8)</f>
        <v>22.440000000000005</v>
      </c>
      <c r="O111" s="32">
        <f>MAX(0,(H111-226)*1.6)</f>
        <v>0</v>
      </c>
      <c r="P111" s="32">
        <v>0</v>
      </c>
      <c r="Q111" s="32">
        <f>J111*6*0.5</f>
        <v>21</v>
      </c>
      <c r="R111" s="33">
        <f>MAX(0,(K111-38)*2.1*0.5)</f>
        <v>40.950000000000003</v>
      </c>
      <c r="S111" s="42">
        <f>SUM(L111:R111)</f>
        <v>249.99</v>
      </c>
      <c r="T111" s="41" t="str">
        <f>IF(L111&gt;=2*75,"A",IF(L111&gt;=2*60,"B",IF(L111&gt;=2*50,"C","D")))</f>
        <v>A</v>
      </c>
      <c r="U111" s="32" t="str">
        <f>IF(M111&gt;=2*75,"A",IF(M111&gt;=2*60,"B",IF(M111&gt;=2*50,"C","D")))</f>
        <v>D</v>
      </c>
      <c r="V111" s="32" t="str">
        <f>IF(N111&gt;=75,"A",IF(N111&gt;=60,"B",IF(N111&gt;=50,"C","D")))</f>
        <v>D</v>
      </c>
      <c r="W111" s="32" t="str">
        <f>IF(O111&gt;=75,"A",IF(O111&gt;=60,"B",IF(O111&gt;=50,"C","D")))</f>
        <v>D</v>
      </c>
      <c r="X111" s="32" t="str">
        <f>IF(P111&gt;=75,"A",IF(P111&gt;=60,"B",IF(P111&gt;=50,"C","D")))</f>
        <v>D</v>
      </c>
      <c r="Y111" s="32" t="str">
        <f>IF(Q111&gt;=75/2,"A",IF(Q111&gt;=60/2,"B",IF(Q111&gt;=50/2,"C","D")))</f>
        <v>D</v>
      </c>
      <c r="Z111" s="33" t="str">
        <f>IF(R111&gt;=75/2,"A",IF(R111&gt;=60/2,"B",IF(R111&gt;=50/2,"C","D")))</f>
        <v>A</v>
      </c>
      <c r="AA111" s="46" t="str">
        <f>IF(S111&gt;=8*75,"A",IF(S111&gt;=8*60,"B",IF(S111&gt;=8*50,"C","D")))</f>
        <v>D</v>
      </c>
    </row>
    <row r="112" spans="1:27">
      <c r="A112" s="6">
        <v>110</v>
      </c>
      <c r="B112" s="1" t="s">
        <v>150</v>
      </c>
      <c r="C112" s="19">
        <v>34047</v>
      </c>
      <c r="D112" s="16" t="s">
        <v>142</v>
      </c>
      <c r="E112" s="81">
        <v>179</v>
      </c>
      <c r="F112" s="9">
        <v>306</v>
      </c>
      <c r="G112" s="82">
        <v>15.1</v>
      </c>
      <c r="H112" s="9">
        <v>262</v>
      </c>
      <c r="I112" s="82">
        <v>10.24</v>
      </c>
      <c r="J112" s="9">
        <v>8</v>
      </c>
      <c r="K112" s="26">
        <v>55</v>
      </c>
      <c r="L112" s="41">
        <f>MAX(0,(E112-176)*3.6*2)</f>
        <v>21.6</v>
      </c>
      <c r="M112" s="32">
        <f>MAX(0,(F112-295)*2.3*2)</f>
        <v>50.599999999999994</v>
      </c>
      <c r="N112" s="32">
        <f>MAX(0,(G112-13.3)*6.8)</f>
        <v>12.239999999999993</v>
      </c>
      <c r="O112" s="32">
        <f>MAX(0,(H112-226)*1.6)</f>
        <v>57.6</v>
      </c>
      <c r="P112" s="32">
        <f>MAX(0,(11.4-I112)*54.7)</f>
        <v>63.452000000000012</v>
      </c>
      <c r="Q112" s="32">
        <f>J112*6*0.5</f>
        <v>24</v>
      </c>
      <c r="R112" s="33">
        <f>MAX(0,(K112-38)*2.1*0.5)</f>
        <v>17.850000000000001</v>
      </c>
      <c r="S112" s="42">
        <f>SUM(L112:R112)</f>
        <v>247.34200000000001</v>
      </c>
      <c r="T112" s="41" t="str">
        <f>IF(L112&gt;=2*75,"A",IF(L112&gt;=2*60,"B",IF(L112&gt;=2*50,"C","D")))</f>
        <v>D</v>
      </c>
      <c r="U112" s="32" t="str">
        <f>IF(M112&gt;=2*75,"A",IF(M112&gt;=2*60,"B",IF(M112&gt;=2*50,"C","D")))</f>
        <v>D</v>
      </c>
      <c r="V112" s="32" t="str">
        <f>IF(N112&gt;=75,"A",IF(N112&gt;=60,"B",IF(N112&gt;=50,"C","D")))</f>
        <v>D</v>
      </c>
      <c r="W112" s="32" t="str">
        <f>IF(O112&gt;=75,"A",IF(O112&gt;=60,"B",IF(O112&gt;=50,"C","D")))</f>
        <v>C</v>
      </c>
      <c r="X112" s="32" t="str">
        <f>IF(P112&gt;=75,"A",IF(P112&gt;=60,"B",IF(P112&gt;=50,"C","D")))</f>
        <v>B</v>
      </c>
      <c r="Y112" s="32" t="str">
        <f>IF(Q112&gt;=75/2,"A",IF(Q112&gt;=60/2,"B",IF(Q112&gt;=50/2,"C","D")))</f>
        <v>D</v>
      </c>
      <c r="Z112" s="33" t="str">
        <f>IF(R112&gt;=75/2,"A",IF(R112&gt;=60/2,"B",IF(R112&gt;=50/2,"C","D")))</f>
        <v>D</v>
      </c>
      <c r="AA112" s="46" t="str">
        <f>IF(S112&gt;=8*75,"A",IF(S112&gt;=8*60,"B",IF(S112&gt;=8*50,"C","D")))</f>
        <v>D</v>
      </c>
    </row>
    <row r="113" spans="1:27">
      <c r="A113" s="6">
        <v>111</v>
      </c>
      <c r="B113" s="1" t="s">
        <v>127</v>
      </c>
      <c r="C113" s="19">
        <v>34640</v>
      </c>
      <c r="D113" s="16" t="s">
        <v>116</v>
      </c>
      <c r="E113" s="81">
        <v>187</v>
      </c>
      <c r="F113" s="9">
        <v>304</v>
      </c>
      <c r="G113" s="82">
        <v>16.62</v>
      </c>
      <c r="H113" s="9">
        <v>237</v>
      </c>
      <c r="I113" s="82">
        <v>10.42</v>
      </c>
      <c r="J113" s="9">
        <v>6</v>
      </c>
      <c r="K113" s="26">
        <v>52</v>
      </c>
      <c r="L113" s="41">
        <f>MAX(0,(E113-176)*3.6*2)</f>
        <v>79.2</v>
      </c>
      <c r="M113" s="32">
        <f>MAX(0,(F113-295)*2.3*2)</f>
        <v>41.4</v>
      </c>
      <c r="N113" s="32">
        <f>MAX(0,(G113-13.3)*6.8)</f>
        <v>22.576000000000001</v>
      </c>
      <c r="O113" s="32">
        <f>MAX(0,(H113-226)*1.6)</f>
        <v>17.600000000000001</v>
      </c>
      <c r="P113" s="32">
        <f>MAX(0,(11.4-I113)*54.7)</f>
        <v>53.606000000000023</v>
      </c>
      <c r="Q113" s="32">
        <f>J113*6*0.5</f>
        <v>18</v>
      </c>
      <c r="R113" s="33">
        <f>MAX(0,(K113-38)*2.1*0.5)</f>
        <v>14.700000000000001</v>
      </c>
      <c r="S113" s="42">
        <f>SUM(L113:R113)</f>
        <v>247.08199999999999</v>
      </c>
      <c r="T113" s="41" t="str">
        <f>IF(L113&gt;=2*75,"A",IF(L113&gt;=2*60,"B",IF(L113&gt;=2*50,"C","D")))</f>
        <v>D</v>
      </c>
      <c r="U113" s="32" t="str">
        <f>IF(M113&gt;=2*75,"A",IF(M113&gt;=2*60,"B",IF(M113&gt;=2*50,"C","D")))</f>
        <v>D</v>
      </c>
      <c r="V113" s="32" t="str">
        <f>IF(N113&gt;=75,"A",IF(N113&gt;=60,"B",IF(N113&gt;=50,"C","D")))</f>
        <v>D</v>
      </c>
      <c r="W113" s="32" t="str">
        <f>IF(O113&gt;=75,"A",IF(O113&gt;=60,"B",IF(O113&gt;=50,"C","D")))</f>
        <v>D</v>
      </c>
      <c r="X113" s="32" t="str">
        <f>IF(P113&gt;=75,"A",IF(P113&gt;=60,"B",IF(P113&gt;=50,"C","D")))</f>
        <v>C</v>
      </c>
      <c r="Y113" s="32" t="str">
        <f>IF(Q113&gt;=75/2,"A",IF(Q113&gt;=60/2,"B",IF(Q113&gt;=50/2,"C","D")))</f>
        <v>D</v>
      </c>
      <c r="Z113" s="33" t="str">
        <f>IF(R113&gt;=75/2,"A",IF(R113&gt;=60/2,"B",IF(R113&gt;=50/2,"C","D")))</f>
        <v>D</v>
      </c>
      <c r="AA113" s="46" t="str">
        <f>IF(S113&gt;=8*75,"A",IF(S113&gt;=8*60,"B",IF(S113&gt;=8*50,"C","D")))</f>
        <v>D</v>
      </c>
    </row>
    <row r="114" spans="1:27">
      <c r="A114" s="6">
        <v>112</v>
      </c>
      <c r="B114" s="1" t="s">
        <v>4</v>
      </c>
      <c r="C114" s="19">
        <v>34404</v>
      </c>
      <c r="D114" s="16" t="s">
        <v>5</v>
      </c>
      <c r="E114" s="81">
        <v>177</v>
      </c>
      <c r="F114" s="9">
        <v>306</v>
      </c>
      <c r="G114" s="82">
        <v>22.5</v>
      </c>
      <c r="H114" s="9">
        <v>242</v>
      </c>
      <c r="I114" s="82">
        <v>11</v>
      </c>
      <c r="J114" s="9">
        <v>16</v>
      </c>
      <c r="K114" s="26">
        <v>62</v>
      </c>
      <c r="L114" s="41">
        <f>MAX(0,(E114-176)*3.6*2)</f>
        <v>7.2</v>
      </c>
      <c r="M114" s="32">
        <f>MAX(0,(F114-295)*2.3*2)</f>
        <v>50.599999999999994</v>
      </c>
      <c r="N114" s="32">
        <f>MAX(0,(G114-13.3)*6.8)</f>
        <v>62.559999999999995</v>
      </c>
      <c r="O114" s="32">
        <f>MAX(0,(H114-226)*1.6)</f>
        <v>25.6</v>
      </c>
      <c r="P114" s="32">
        <f>MAX(0,(11.4-I114)*54.7)</f>
        <v>21.88000000000002</v>
      </c>
      <c r="Q114" s="32">
        <f>J114*6*0.5</f>
        <v>48</v>
      </c>
      <c r="R114" s="33">
        <f>MAX(0,(K114-38)*2.1*0.5)</f>
        <v>25.200000000000003</v>
      </c>
      <c r="S114" s="42">
        <f>SUM(L114:R114)</f>
        <v>241.04000000000002</v>
      </c>
      <c r="T114" s="41" t="str">
        <f>IF(L114&gt;=2*75,"A",IF(L114&gt;=2*60,"B",IF(L114&gt;=2*50,"C","D")))</f>
        <v>D</v>
      </c>
      <c r="U114" s="32" t="str">
        <f>IF(M114&gt;=2*75,"A",IF(M114&gt;=2*60,"B",IF(M114&gt;=2*50,"C","D")))</f>
        <v>D</v>
      </c>
      <c r="V114" s="32" t="str">
        <f>IF(N114&gt;=75,"A",IF(N114&gt;=60,"B",IF(N114&gt;=50,"C","D")))</f>
        <v>B</v>
      </c>
      <c r="W114" s="32" t="str">
        <f>IF(O114&gt;=75,"A",IF(O114&gt;=60,"B",IF(O114&gt;=50,"C","D")))</f>
        <v>D</v>
      </c>
      <c r="X114" s="32" t="str">
        <f>IF(P114&gt;=75,"A",IF(P114&gt;=60,"B",IF(P114&gt;=50,"C","D")))</f>
        <v>D</v>
      </c>
      <c r="Y114" s="32" t="str">
        <f>IF(Q114&gt;=75/2,"A",IF(Q114&gt;=60/2,"B",IF(Q114&gt;=50/2,"C","D")))</f>
        <v>A</v>
      </c>
      <c r="Z114" s="33" t="str">
        <f>IF(R114&gt;=75/2,"A",IF(R114&gt;=60/2,"B",IF(R114&gt;=50/2,"C","D")))</f>
        <v>C</v>
      </c>
      <c r="AA114" s="46" t="str">
        <f>IF(S114&gt;=8*75,"A",IF(S114&gt;=8*60,"B",IF(S114&gt;=8*50,"C","D")))</f>
        <v>D</v>
      </c>
    </row>
    <row r="115" spans="1:27">
      <c r="A115" s="6">
        <v>113</v>
      </c>
      <c r="B115" s="1" t="s">
        <v>26</v>
      </c>
      <c r="C115" s="19">
        <v>34967</v>
      </c>
      <c r="D115" s="16" t="s">
        <v>18</v>
      </c>
      <c r="E115" s="81">
        <v>186</v>
      </c>
      <c r="F115" s="9">
        <v>310</v>
      </c>
      <c r="G115" s="82">
        <v>18.29</v>
      </c>
      <c r="H115" s="9">
        <v>241</v>
      </c>
      <c r="I115" s="82">
        <v>11.8</v>
      </c>
      <c r="J115" s="9">
        <v>7</v>
      </c>
      <c r="K115" s="26">
        <v>57</v>
      </c>
      <c r="L115" s="41">
        <f>MAX(0,(E115-176)*3.6*2)</f>
        <v>72</v>
      </c>
      <c r="M115" s="32">
        <f>MAX(0,(F115-295)*2.3*2)</f>
        <v>69</v>
      </c>
      <c r="N115" s="32">
        <f>MAX(0,(G115-13.3)*6.8)</f>
        <v>33.931999999999988</v>
      </c>
      <c r="O115" s="32">
        <f>MAX(0,(H115-226)*1.6)</f>
        <v>24</v>
      </c>
      <c r="P115" s="32">
        <f>MAX(0,(11.4-I115)*54.7)</f>
        <v>0</v>
      </c>
      <c r="Q115" s="32">
        <f>J115*6*0.5</f>
        <v>21</v>
      </c>
      <c r="R115" s="33">
        <f>MAX(0,(K115-38)*2.1*0.5)</f>
        <v>19.95</v>
      </c>
      <c r="S115" s="42">
        <f>SUM(L115:R115)</f>
        <v>239.88199999999998</v>
      </c>
      <c r="T115" s="41" t="str">
        <f>IF(L115&gt;=2*75,"A",IF(L115&gt;=2*60,"B",IF(L115&gt;=2*50,"C","D")))</f>
        <v>D</v>
      </c>
      <c r="U115" s="32" t="str">
        <f>IF(M115&gt;=2*75,"A",IF(M115&gt;=2*60,"B",IF(M115&gt;=2*50,"C","D")))</f>
        <v>D</v>
      </c>
      <c r="V115" s="32" t="str">
        <f>IF(N115&gt;=75,"A",IF(N115&gt;=60,"B",IF(N115&gt;=50,"C","D")))</f>
        <v>D</v>
      </c>
      <c r="W115" s="32" t="str">
        <f>IF(O115&gt;=75,"A",IF(O115&gt;=60,"B",IF(O115&gt;=50,"C","D")))</f>
        <v>D</v>
      </c>
      <c r="X115" s="32" t="str">
        <f>IF(P115&gt;=75,"A",IF(P115&gt;=60,"B",IF(P115&gt;=50,"C","D")))</f>
        <v>D</v>
      </c>
      <c r="Y115" s="32" t="str">
        <f>IF(Q115&gt;=75/2,"A",IF(Q115&gt;=60/2,"B",IF(Q115&gt;=50/2,"C","D")))</f>
        <v>D</v>
      </c>
      <c r="Z115" s="33" t="str">
        <f>IF(R115&gt;=75/2,"A",IF(R115&gt;=60/2,"B",IF(R115&gt;=50/2,"C","D")))</f>
        <v>D</v>
      </c>
      <c r="AA115" s="46" t="str">
        <f>IF(S115&gt;=8*75,"A",IF(S115&gt;=8*60,"B",IF(S115&gt;=8*50,"C","D")))</f>
        <v>D</v>
      </c>
    </row>
    <row r="116" spans="1:27">
      <c r="A116" s="6">
        <v>114</v>
      </c>
      <c r="B116" s="1" t="s">
        <v>25</v>
      </c>
      <c r="C116" s="19">
        <v>35119</v>
      </c>
      <c r="D116" s="16" t="s">
        <v>18</v>
      </c>
      <c r="E116" s="81">
        <v>187</v>
      </c>
      <c r="F116" s="9">
        <v>304</v>
      </c>
      <c r="G116" s="82">
        <v>17.84</v>
      </c>
      <c r="H116" s="9">
        <v>224</v>
      </c>
      <c r="I116" s="82">
        <v>10.48</v>
      </c>
      <c r="J116" s="9">
        <v>6</v>
      </c>
      <c r="K116" s="26">
        <v>52</v>
      </c>
      <c r="L116" s="41">
        <f>MAX(0,(E116-176)*3.6*2)</f>
        <v>79.2</v>
      </c>
      <c r="M116" s="32">
        <f>MAX(0,(F116-295)*2.3*2)</f>
        <v>41.4</v>
      </c>
      <c r="N116" s="32">
        <f>MAX(0,(G116-13.3)*6.8)</f>
        <v>30.871999999999993</v>
      </c>
      <c r="O116" s="32">
        <f>MAX(0,(H116-226)*1.6)</f>
        <v>0</v>
      </c>
      <c r="P116" s="32">
        <f>MAX(0,(11.4-I116)*54.7)</f>
        <v>50.323999999999998</v>
      </c>
      <c r="Q116" s="32">
        <f>J116*6*0.5</f>
        <v>18</v>
      </c>
      <c r="R116" s="33">
        <f>MAX(0,(K116-38)*2.1*0.5)</f>
        <v>14.700000000000001</v>
      </c>
      <c r="S116" s="42">
        <f>SUM(L116:R116)</f>
        <v>234.49599999999998</v>
      </c>
      <c r="T116" s="41" t="str">
        <f>IF(L116&gt;=2*75,"A",IF(L116&gt;=2*60,"B",IF(L116&gt;=2*50,"C","D")))</f>
        <v>D</v>
      </c>
      <c r="U116" s="32" t="str">
        <f>IF(M116&gt;=2*75,"A",IF(M116&gt;=2*60,"B",IF(M116&gt;=2*50,"C","D")))</f>
        <v>D</v>
      </c>
      <c r="V116" s="32" t="str">
        <f>IF(N116&gt;=75,"A",IF(N116&gt;=60,"B",IF(N116&gt;=50,"C","D")))</f>
        <v>D</v>
      </c>
      <c r="W116" s="32" t="str">
        <f>IF(O116&gt;=75,"A",IF(O116&gt;=60,"B",IF(O116&gt;=50,"C","D")))</f>
        <v>D</v>
      </c>
      <c r="X116" s="32" t="str">
        <f>IF(P116&gt;=75,"A",IF(P116&gt;=60,"B",IF(P116&gt;=50,"C","D")))</f>
        <v>C</v>
      </c>
      <c r="Y116" s="32" t="str">
        <f>IF(Q116&gt;=75/2,"A",IF(Q116&gt;=60/2,"B",IF(Q116&gt;=50/2,"C","D")))</f>
        <v>D</v>
      </c>
      <c r="Z116" s="33" t="str">
        <f>IF(R116&gt;=75/2,"A",IF(R116&gt;=60/2,"B",IF(R116&gt;=50/2,"C","D")))</f>
        <v>D</v>
      </c>
      <c r="AA116" s="46" t="str">
        <f>IF(S116&gt;=8*75,"A",IF(S116&gt;=8*60,"B",IF(S116&gt;=8*50,"C","D")))</f>
        <v>D</v>
      </c>
    </row>
    <row r="117" spans="1:27">
      <c r="A117" s="6">
        <v>115</v>
      </c>
      <c r="B117" s="1" t="s">
        <v>75</v>
      </c>
      <c r="C117" s="19">
        <v>34335</v>
      </c>
      <c r="D117" s="16" t="s">
        <v>155</v>
      </c>
      <c r="E117" s="81">
        <v>182</v>
      </c>
      <c r="F117" s="9">
        <v>304</v>
      </c>
      <c r="G117" s="82">
        <v>20.62</v>
      </c>
      <c r="H117" s="9">
        <v>244</v>
      </c>
      <c r="I117" s="82">
        <v>10.61</v>
      </c>
      <c r="J117" s="9">
        <v>4</v>
      </c>
      <c r="K117" s="26">
        <v>52</v>
      </c>
      <c r="L117" s="41">
        <f>MAX(0,(E117-176)*3.6*2)</f>
        <v>43.2</v>
      </c>
      <c r="M117" s="32">
        <f>MAX(0,(F117-295)*2.3*2)</f>
        <v>41.4</v>
      </c>
      <c r="N117" s="32">
        <f>MAX(0,(G117-13.3)*6.8)</f>
        <v>49.776000000000003</v>
      </c>
      <c r="O117" s="32">
        <f>MAX(0,(H117-226)*1.6)</f>
        <v>28.8</v>
      </c>
      <c r="P117" s="32">
        <f>MAX(0,(11.4-I117)*54.7)</f>
        <v>43.213000000000051</v>
      </c>
      <c r="Q117" s="32">
        <f>J117*6*0.5</f>
        <v>12</v>
      </c>
      <c r="R117" s="33">
        <f>MAX(0,(K117-38)*2.1*0.5)</f>
        <v>14.700000000000001</v>
      </c>
      <c r="S117" s="42">
        <f>SUM(L117:R117)</f>
        <v>233.08900000000006</v>
      </c>
      <c r="T117" s="41" t="str">
        <f>IF(L117&gt;=2*75,"A",IF(L117&gt;=2*60,"B",IF(L117&gt;=2*50,"C","D")))</f>
        <v>D</v>
      </c>
      <c r="U117" s="32" t="str">
        <f>IF(M117&gt;=2*75,"A",IF(M117&gt;=2*60,"B",IF(M117&gt;=2*50,"C","D")))</f>
        <v>D</v>
      </c>
      <c r="V117" s="32" t="str">
        <f>IF(N117&gt;=75,"A",IF(N117&gt;=60,"B",IF(N117&gt;=50,"C","D")))</f>
        <v>D</v>
      </c>
      <c r="W117" s="32" t="str">
        <f>IF(O117&gt;=75,"A",IF(O117&gt;=60,"B",IF(O117&gt;=50,"C","D")))</f>
        <v>D</v>
      </c>
      <c r="X117" s="32" t="str">
        <f>IF(P117&gt;=75,"A",IF(P117&gt;=60,"B",IF(P117&gt;=50,"C","D")))</f>
        <v>D</v>
      </c>
      <c r="Y117" s="32" t="str">
        <f>IF(Q117&gt;=75/2,"A",IF(Q117&gt;=60/2,"B",IF(Q117&gt;=50/2,"C","D")))</f>
        <v>D</v>
      </c>
      <c r="Z117" s="33" t="str">
        <f>IF(R117&gt;=75/2,"A",IF(R117&gt;=60/2,"B",IF(R117&gt;=50/2,"C","D")))</f>
        <v>D</v>
      </c>
      <c r="AA117" s="46" t="str">
        <f>IF(S117&gt;=8*75,"A",IF(S117&gt;=8*60,"B",IF(S117&gt;=8*50,"C","D")))</f>
        <v>D</v>
      </c>
    </row>
    <row r="118" spans="1:27">
      <c r="A118" s="6">
        <v>116</v>
      </c>
      <c r="B118" s="1" t="s">
        <v>140</v>
      </c>
      <c r="C118" s="19">
        <v>34468</v>
      </c>
      <c r="D118" s="16" t="s">
        <v>129</v>
      </c>
      <c r="E118" s="81">
        <v>193</v>
      </c>
      <c r="F118" s="9">
        <v>312</v>
      </c>
      <c r="G118" s="82">
        <v>15.1</v>
      </c>
      <c r="H118" s="9">
        <v>233</v>
      </c>
      <c r="I118" s="82">
        <v>11.6</v>
      </c>
      <c r="J118" s="9">
        <v>1</v>
      </c>
      <c r="K118" s="26">
        <v>42</v>
      </c>
      <c r="L118" s="41">
        <f>MAX(0,(E118-176)*3.6*2)</f>
        <v>122.4</v>
      </c>
      <c r="M118" s="32">
        <f>MAX(0,(F118-295)*2.3*2)</f>
        <v>78.199999999999989</v>
      </c>
      <c r="N118" s="32">
        <f>MAX(0,(G118-13.3)*6.8)</f>
        <v>12.239999999999993</v>
      </c>
      <c r="O118" s="32">
        <f>MAX(0,(H118-226)*1.6)</f>
        <v>11.200000000000001</v>
      </c>
      <c r="P118" s="32">
        <f>MAX(0,(11.4-I118)*54.7)</f>
        <v>0</v>
      </c>
      <c r="Q118" s="32">
        <f>J118*6*0.5</f>
        <v>3</v>
      </c>
      <c r="R118" s="33">
        <f>MAX(0,(K118-38)*2.1*0.5)</f>
        <v>4.2</v>
      </c>
      <c r="S118" s="42">
        <f>SUM(L118:R118)</f>
        <v>231.23999999999995</v>
      </c>
      <c r="T118" s="41" t="str">
        <f>IF(L118&gt;=2*75,"A",IF(L118&gt;=2*60,"B",IF(L118&gt;=2*50,"C","D")))</f>
        <v>B</v>
      </c>
      <c r="U118" s="32" t="str">
        <f>IF(M118&gt;=2*75,"A",IF(M118&gt;=2*60,"B",IF(M118&gt;=2*50,"C","D")))</f>
        <v>D</v>
      </c>
      <c r="V118" s="32" t="str">
        <f>IF(N118&gt;=75,"A",IF(N118&gt;=60,"B",IF(N118&gt;=50,"C","D")))</f>
        <v>D</v>
      </c>
      <c r="W118" s="32" t="str">
        <f>IF(O118&gt;=75,"A",IF(O118&gt;=60,"B",IF(O118&gt;=50,"C","D")))</f>
        <v>D</v>
      </c>
      <c r="X118" s="32" t="str">
        <f>IF(P118&gt;=75,"A",IF(P118&gt;=60,"B",IF(P118&gt;=50,"C","D")))</f>
        <v>D</v>
      </c>
      <c r="Y118" s="32" t="str">
        <f>IF(Q118&gt;=75/2,"A",IF(Q118&gt;=60/2,"B",IF(Q118&gt;=50/2,"C","D")))</f>
        <v>D</v>
      </c>
      <c r="Z118" s="33" t="str">
        <f>IF(R118&gt;=75/2,"A",IF(R118&gt;=60/2,"B",IF(R118&gt;=50/2,"C","D")))</f>
        <v>D</v>
      </c>
      <c r="AA118" s="46" t="str">
        <f>IF(S118&gt;=8*75,"A",IF(S118&gt;=8*60,"B",IF(S118&gt;=8*50,"C","D")))</f>
        <v>D</v>
      </c>
    </row>
    <row r="119" spans="1:27">
      <c r="A119" s="6">
        <v>117</v>
      </c>
      <c r="B119" s="1" t="s">
        <v>51</v>
      </c>
      <c r="C119" s="19">
        <v>35090</v>
      </c>
      <c r="D119" s="16" t="s">
        <v>42</v>
      </c>
      <c r="E119" s="81">
        <v>182</v>
      </c>
      <c r="F119" s="9">
        <v>302</v>
      </c>
      <c r="G119" s="82">
        <v>16</v>
      </c>
      <c r="H119" s="9">
        <v>243</v>
      </c>
      <c r="I119" s="82">
        <v>10.75</v>
      </c>
      <c r="J119" s="9">
        <v>14</v>
      </c>
      <c r="K119" s="26">
        <v>62</v>
      </c>
      <c r="L119" s="41">
        <f>MAX(0,(E119-176)*3.6*2)</f>
        <v>43.2</v>
      </c>
      <c r="M119" s="32">
        <f>MAX(0,(F119-295)*2.3*2)</f>
        <v>32.199999999999996</v>
      </c>
      <c r="N119" s="32">
        <f>MAX(0,(G119-13.3)*6.8)</f>
        <v>18.359999999999996</v>
      </c>
      <c r="O119" s="32">
        <f>MAX(0,(H119-226)*1.6)</f>
        <v>27.200000000000003</v>
      </c>
      <c r="P119" s="32">
        <f>MAX(0,(11.4-I119)*54.7)</f>
        <v>35.555000000000021</v>
      </c>
      <c r="Q119" s="32">
        <f>J119*6*0.5</f>
        <v>42</v>
      </c>
      <c r="R119" s="33">
        <f>MAX(0,(K119-38)*2.1*0.5)</f>
        <v>25.200000000000003</v>
      </c>
      <c r="S119" s="42">
        <f>SUM(L119:R119)</f>
        <v>223.71500000000003</v>
      </c>
      <c r="T119" s="41" t="str">
        <f>IF(L119&gt;=2*75,"A",IF(L119&gt;=2*60,"B",IF(L119&gt;=2*50,"C","D")))</f>
        <v>D</v>
      </c>
      <c r="U119" s="32" t="str">
        <f>IF(M119&gt;=2*75,"A",IF(M119&gt;=2*60,"B",IF(M119&gt;=2*50,"C","D")))</f>
        <v>D</v>
      </c>
      <c r="V119" s="32" t="str">
        <f>IF(N119&gt;=75,"A",IF(N119&gt;=60,"B",IF(N119&gt;=50,"C","D")))</f>
        <v>D</v>
      </c>
      <c r="W119" s="32" t="str">
        <f>IF(O119&gt;=75,"A",IF(O119&gt;=60,"B",IF(O119&gt;=50,"C","D")))</f>
        <v>D</v>
      </c>
      <c r="X119" s="32" t="str">
        <f>IF(P119&gt;=75,"A",IF(P119&gt;=60,"B",IF(P119&gt;=50,"C","D")))</f>
        <v>D</v>
      </c>
      <c r="Y119" s="32" t="str">
        <f>IF(Q119&gt;=75/2,"A",IF(Q119&gt;=60/2,"B",IF(Q119&gt;=50/2,"C","D")))</f>
        <v>A</v>
      </c>
      <c r="Z119" s="33" t="str">
        <f>IF(R119&gt;=75/2,"A",IF(R119&gt;=60/2,"B",IF(R119&gt;=50/2,"C","D")))</f>
        <v>C</v>
      </c>
      <c r="AA119" s="46" t="str">
        <f>IF(S119&gt;=8*75,"A",IF(S119&gt;=8*60,"B",IF(S119&gt;=8*50,"C","D")))</f>
        <v>D</v>
      </c>
    </row>
    <row r="120" spans="1:27">
      <c r="A120" s="6">
        <v>118</v>
      </c>
      <c r="B120" s="1" t="s">
        <v>132</v>
      </c>
      <c r="C120" s="19">
        <v>34901</v>
      </c>
      <c r="D120" s="16" t="s">
        <v>129</v>
      </c>
      <c r="E120" s="81">
        <v>181</v>
      </c>
      <c r="F120" s="9">
        <v>302</v>
      </c>
      <c r="G120" s="82">
        <v>18.62</v>
      </c>
      <c r="H120" s="9">
        <v>235</v>
      </c>
      <c r="I120" s="82">
        <v>10.51</v>
      </c>
      <c r="J120" s="9">
        <v>10</v>
      </c>
      <c r="K120" s="26">
        <v>62</v>
      </c>
      <c r="L120" s="41">
        <f>MAX(0,(E120-176)*3.6*2)</f>
        <v>36</v>
      </c>
      <c r="M120" s="32">
        <f>MAX(0,(F120-295)*2.3*2)</f>
        <v>32.199999999999996</v>
      </c>
      <c r="N120" s="32">
        <f>MAX(0,(G120-13.3)*6.8)</f>
        <v>36.176000000000002</v>
      </c>
      <c r="O120" s="32">
        <f>MAX(0,(H120-226)*1.6)</f>
        <v>14.4</v>
      </c>
      <c r="P120" s="32">
        <f>MAX(0,(11.4-I120)*54.7)</f>
        <v>48.683000000000035</v>
      </c>
      <c r="Q120" s="32">
        <f>J120*6*0.5</f>
        <v>30</v>
      </c>
      <c r="R120" s="33">
        <f>MAX(0,(K120-38)*2.1*0.5)</f>
        <v>25.200000000000003</v>
      </c>
      <c r="S120" s="42">
        <f>SUM(L120:R120)</f>
        <v>222.65900000000005</v>
      </c>
      <c r="T120" s="41" t="str">
        <f>IF(L120&gt;=2*75,"A",IF(L120&gt;=2*60,"B",IF(L120&gt;=2*50,"C","D")))</f>
        <v>D</v>
      </c>
      <c r="U120" s="32" t="str">
        <f>IF(M120&gt;=2*75,"A",IF(M120&gt;=2*60,"B",IF(M120&gt;=2*50,"C","D")))</f>
        <v>D</v>
      </c>
      <c r="V120" s="32" t="str">
        <f>IF(N120&gt;=75,"A",IF(N120&gt;=60,"B",IF(N120&gt;=50,"C","D")))</f>
        <v>D</v>
      </c>
      <c r="W120" s="32" t="str">
        <f>IF(O120&gt;=75,"A",IF(O120&gt;=60,"B",IF(O120&gt;=50,"C","D")))</f>
        <v>D</v>
      </c>
      <c r="X120" s="32" t="str">
        <f>IF(P120&gt;=75,"A",IF(P120&gt;=60,"B",IF(P120&gt;=50,"C","D")))</f>
        <v>D</v>
      </c>
      <c r="Y120" s="32" t="str">
        <f>IF(Q120&gt;=75/2,"A",IF(Q120&gt;=60/2,"B",IF(Q120&gt;=50/2,"C","D")))</f>
        <v>B</v>
      </c>
      <c r="Z120" s="33" t="str">
        <f>IF(R120&gt;=75/2,"A",IF(R120&gt;=60/2,"B",IF(R120&gt;=50/2,"C","D")))</f>
        <v>C</v>
      </c>
      <c r="AA120" s="46" t="str">
        <f>IF(S120&gt;=8*75,"A",IF(S120&gt;=8*60,"B",IF(S120&gt;=8*50,"C","D")))</f>
        <v>D</v>
      </c>
    </row>
    <row r="121" spans="1:27">
      <c r="A121" s="6">
        <v>119</v>
      </c>
      <c r="B121" s="1" t="s">
        <v>59</v>
      </c>
      <c r="C121" s="19">
        <v>34234</v>
      </c>
      <c r="D121" s="16" t="s">
        <v>54</v>
      </c>
      <c r="E121" s="81">
        <v>184</v>
      </c>
      <c r="F121" s="9">
        <v>304</v>
      </c>
      <c r="G121" s="82">
        <v>18.43</v>
      </c>
      <c r="H121" s="9">
        <v>231</v>
      </c>
      <c r="I121" s="82">
        <v>10.46</v>
      </c>
      <c r="J121" s="9">
        <v>1</v>
      </c>
      <c r="K121" s="26">
        <v>57</v>
      </c>
      <c r="L121" s="41">
        <f>MAX(0,(E121-176)*3.6*2)</f>
        <v>57.6</v>
      </c>
      <c r="M121" s="32">
        <f>MAX(0,(F121-295)*2.3*2)</f>
        <v>41.4</v>
      </c>
      <c r="N121" s="32">
        <f>MAX(0,(G121-13.3)*6.8)</f>
        <v>34.883999999999993</v>
      </c>
      <c r="O121" s="32">
        <f>MAX(0,(H121-226)*1.6)</f>
        <v>8</v>
      </c>
      <c r="P121" s="32">
        <f>MAX(0,(11.4-I121)*54.7)</f>
        <v>51.417999999999978</v>
      </c>
      <c r="Q121" s="32">
        <f>J121*6*0.5</f>
        <v>3</v>
      </c>
      <c r="R121" s="33">
        <f>MAX(0,(K121-38)*2.1*0.5)</f>
        <v>19.95</v>
      </c>
      <c r="S121" s="42">
        <f>SUM(L121:R121)</f>
        <v>216.25199999999995</v>
      </c>
      <c r="T121" s="41" t="str">
        <f>IF(L121&gt;=2*75,"A",IF(L121&gt;=2*60,"B",IF(L121&gt;=2*50,"C","D")))</f>
        <v>D</v>
      </c>
      <c r="U121" s="32" t="str">
        <f>IF(M121&gt;=2*75,"A",IF(M121&gt;=2*60,"B",IF(M121&gt;=2*50,"C","D")))</f>
        <v>D</v>
      </c>
      <c r="V121" s="32" t="str">
        <f>IF(N121&gt;=75,"A",IF(N121&gt;=60,"B",IF(N121&gt;=50,"C","D")))</f>
        <v>D</v>
      </c>
      <c r="W121" s="32" t="str">
        <f>IF(O121&gt;=75,"A",IF(O121&gt;=60,"B",IF(O121&gt;=50,"C","D")))</f>
        <v>D</v>
      </c>
      <c r="X121" s="32" t="str">
        <f>IF(P121&gt;=75,"A",IF(P121&gt;=60,"B",IF(P121&gt;=50,"C","D")))</f>
        <v>C</v>
      </c>
      <c r="Y121" s="32" t="str">
        <f>IF(Q121&gt;=75/2,"A",IF(Q121&gt;=60/2,"B",IF(Q121&gt;=50/2,"C","D")))</f>
        <v>D</v>
      </c>
      <c r="Z121" s="33" t="str">
        <f>IF(R121&gt;=75/2,"A",IF(R121&gt;=60/2,"B",IF(R121&gt;=50/2,"C","D")))</f>
        <v>D</v>
      </c>
      <c r="AA121" s="46" t="str">
        <f>IF(S121&gt;=8*75,"A",IF(S121&gt;=8*60,"B",IF(S121&gt;=8*50,"C","D")))</f>
        <v>D</v>
      </c>
    </row>
    <row r="122" spans="1:27">
      <c r="A122" s="6">
        <v>120</v>
      </c>
      <c r="B122" s="1" t="s">
        <v>71</v>
      </c>
      <c r="C122" s="19">
        <v>35266</v>
      </c>
      <c r="D122" s="16" t="s">
        <v>155</v>
      </c>
      <c r="E122" s="81">
        <v>186</v>
      </c>
      <c r="F122" s="9">
        <v>302</v>
      </c>
      <c r="G122" s="82">
        <v>16.87</v>
      </c>
      <c r="H122" s="9">
        <v>230</v>
      </c>
      <c r="I122" s="82">
        <v>10.62</v>
      </c>
      <c r="J122" s="9">
        <v>5</v>
      </c>
      <c r="K122" s="26">
        <v>52</v>
      </c>
      <c r="L122" s="41">
        <f>MAX(0,(E122-176)*3.6*2)</f>
        <v>72</v>
      </c>
      <c r="M122" s="32">
        <f>MAX(0,(F122-295)*2.3*2)</f>
        <v>32.199999999999996</v>
      </c>
      <c r="N122" s="32">
        <f>MAX(0,(G122-13.3)*6.8)</f>
        <v>24.276</v>
      </c>
      <c r="O122" s="32">
        <f>MAX(0,(H122-226)*1.6)</f>
        <v>6.4</v>
      </c>
      <c r="P122" s="32">
        <f>MAX(0,(11.4-I122)*54.7)</f>
        <v>42.666000000000068</v>
      </c>
      <c r="Q122" s="32">
        <f>J122*6*0.5</f>
        <v>15</v>
      </c>
      <c r="R122" s="33">
        <f>MAX(0,(K122-38)*2.1*0.5)</f>
        <v>14.700000000000001</v>
      </c>
      <c r="S122" s="42">
        <f>SUM(L122:R122)</f>
        <v>207.24200000000008</v>
      </c>
      <c r="T122" s="41" t="str">
        <f>IF(L122&gt;=2*75,"A",IF(L122&gt;=2*60,"B",IF(L122&gt;=2*50,"C","D")))</f>
        <v>D</v>
      </c>
      <c r="U122" s="32" t="str">
        <f>IF(M122&gt;=2*75,"A",IF(M122&gt;=2*60,"B",IF(M122&gt;=2*50,"C","D")))</f>
        <v>D</v>
      </c>
      <c r="V122" s="32" t="str">
        <f>IF(N122&gt;=75,"A",IF(N122&gt;=60,"B",IF(N122&gt;=50,"C","D")))</f>
        <v>D</v>
      </c>
      <c r="W122" s="32" t="str">
        <f>IF(O122&gt;=75,"A",IF(O122&gt;=60,"B",IF(O122&gt;=50,"C","D")))</f>
        <v>D</v>
      </c>
      <c r="X122" s="32" t="str">
        <f>IF(P122&gt;=75,"A",IF(P122&gt;=60,"B",IF(P122&gt;=50,"C","D")))</f>
        <v>D</v>
      </c>
      <c r="Y122" s="32" t="str">
        <f>IF(Q122&gt;=75/2,"A",IF(Q122&gt;=60/2,"B",IF(Q122&gt;=50/2,"C","D")))</f>
        <v>D</v>
      </c>
      <c r="Z122" s="33" t="str">
        <f>IF(R122&gt;=75/2,"A",IF(R122&gt;=60/2,"B",IF(R122&gt;=50/2,"C","D")))</f>
        <v>D</v>
      </c>
      <c r="AA122" s="46" t="str">
        <f>IF(S122&gt;=8*75,"A",IF(S122&gt;=8*60,"B",IF(S122&gt;=8*50,"C","D")))</f>
        <v>D</v>
      </c>
    </row>
    <row r="123" spans="1:27">
      <c r="A123" s="6">
        <v>121</v>
      </c>
      <c r="B123" s="1" t="s">
        <v>33</v>
      </c>
      <c r="C123" s="19">
        <v>34065</v>
      </c>
      <c r="D123" s="16" t="s">
        <v>31</v>
      </c>
      <c r="E123" s="81">
        <v>185</v>
      </c>
      <c r="F123" s="9">
        <v>312</v>
      </c>
      <c r="G123" s="82">
        <v>16.72</v>
      </c>
      <c r="H123" s="9"/>
      <c r="I123" s="82"/>
      <c r="J123" s="9">
        <v>8</v>
      </c>
      <c r="K123" s="26">
        <v>50</v>
      </c>
      <c r="L123" s="41">
        <f>MAX(0,(E123-176)*3.6*2)</f>
        <v>64.8</v>
      </c>
      <c r="M123" s="32">
        <f>MAX(0,(F123-295)*2.3*2)</f>
        <v>78.199999999999989</v>
      </c>
      <c r="N123" s="32">
        <f>MAX(0,(G123-13.3)*6.8)</f>
        <v>23.255999999999986</v>
      </c>
      <c r="O123" s="32">
        <f>MAX(0,(H123-226)*1.6)</f>
        <v>0</v>
      </c>
      <c r="P123" s="32">
        <v>0</v>
      </c>
      <c r="Q123" s="32">
        <f>J123*6*0.5</f>
        <v>24</v>
      </c>
      <c r="R123" s="33">
        <f>MAX(0,(K123-38)*2.1*0.5)</f>
        <v>12.600000000000001</v>
      </c>
      <c r="S123" s="42">
        <f>SUM(L123:R123)</f>
        <v>202.85599999999997</v>
      </c>
      <c r="T123" s="41" t="str">
        <f>IF(L123&gt;=2*75,"A",IF(L123&gt;=2*60,"B",IF(L123&gt;=2*50,"C","D")))</f>
        <v>D</v>
      </c>
      <c r="U123" s="32" t="str">
        <f>IF(M123&gt;=2*75,"A",IF(M123&gt;=2*60,"B",IF(M123&gt;=2*50,"C","D")))</f>
        <v>D</v>
      </c>
      <c r="V123" s="32" t="str">
        <f>IF(N123&gt;=75,"A",IF(N123&gt;=60,"B",IF(N123&gt;=50,"C","D")))</f>
        <v>D</v>
      </c>
      <c r="W123" s="32" t="str">
        <f>IF(O123&gt;=75,"A",IF(O123&gt;=60,"B",IF(O123&gt;=50,"C","D")))</f>
        <v>D</v>
      </c>
      <c r="X123" s="32" t="str">
        <f>IF(P123&gt;=75,"A",IF(P123&gt;=60,"B",IF(P123&gt;=50,"C","D")))</f>
        <v>D</v>
      </c>
      <c r="Y123" s="32" t="str">
        <f>IF(Q123&gt;=75/2,"A",IF(Q123&gt;=60/2,"B",IF(Q123&gt;=50/2,"C","D")))</f>
        <v>D</v>
      </c>
      <c r="Z123" s="33" t="str">
        <f>IF(R123&gt;=75/2,"A",IF(R123&gt;=60/2,"B",IF(R123&gt;=50/2,"C","D")))</f>
        <v>D</v>
      </c>
      <c r="AA123" s="46" t="str">
        <f>IF(S123&gt;=8*75,"A",IF(S123&gt;=8*60,"B",IF(S123&gt;=8*50,"C","D")))</f>
        <v>D</v>
      </c>
    </row>
    <row r="124" spans="1:27">
      <c r="A124" s="6">
        <v>122</v>
      </c>
      <c r="B124" s="1" t="s">
        <v>34</v>
      </c>
      <c r="C124" s="19">
        <v>34631</v>
      </c>
      <c r="D124" s="16" t="s">
        <v>31</v>
      </c>
      <c r="E124" s="81">
        <v>182</v>
      </c>
      <c r="F124" s="9">
        <v>310</v>
      </c>
      <c r="G124" s="82">
        <v>12.75</v>
      </c>
      <c r="H124" s="9">
        <v>243</v>
      </c>
      <c r="I124" s="82">
        <v>10.95</v>
      </c>
      <c r="J124" s="9">
        <v>5</v>
      </c>
      <c r="K124" s="26">
        <v>58</v>
      </c>
      <c r="L124" s="41">
        <f>MAX(0,(E124-176)*3.6*2)</f>
        <v>43.2</v>
      </c>
      <c r="M124" s="32">
        <f>MAX(0,(F124-295)*2.3*2)</f>
        <v>69</v>
      </c>
      <c r="N124" s="32">
        <f>MAX(0,(G124-13.3)*6.8)</f>
        <v>0</v>
      </c>
      <c r="O124" s="32">
        <f>MAX(0,(H124-226)*1.6)</f>
        <v>27.200000000000003</v>
      </c>
      <c r="P124" s="32">
        <f>MAX(0,(11.4-I124)*54.7)</f>
        <v>24.615000000000059</v>
      </c>
      <c r="Q124" s="32">
        <f>J124*6*0.5</f>
        <v>15</v>
      </c>
      <c r="R124" s="33">
        <f>MAX(0,(K124-38)*2.1*0.5)</f>
        <v>21</v>
      </c>
      <c r="S124" s="42">
        <f>SUM(L124:R124)</f>
        <v>200.01500000000007</v>
      </c>
      <c r="T124" s="41" t="str">
        <f>IF(L124&gt;=2*75,"A",IF(L124&gt;=2*60,"B",IF(L124&gt;=2*50,"C","D")))</f>
        <v>D</v>
      </c>
      <c r="U124" s="32" t="str">
        <f>IF(M124&gt;=2*75,"A",IF(M124&gt;=2*60,"B",IF(M124&gt;=2*50,"C","D")))</f>
        <v>D</v>
      </c>
      <c r="V124" s="32" t="str">
        <f>IF(N124&gt;=75,"A",IF(N124&gt;=60,"B",IF(N124&gt;=50,"C","D")))</f>
        <v>D</v>
      </c>
      <c r="W124" s="32" t="str">
        <f>IF(O124&gt;=75,"A",IF(O124&gt;=60,"B",IF(O124&gt;=50,"C","D")))</f>
        <v>D</v>
      </c>
      <c r="X124" s="32" t="str">
        <f>IF(P124&gt;=75,"A",IF(P124&gt;=60,"B",IF(P124&gt;=50,"C","D")))</f>
        <v>D</v>
      </c>
      <c r="Y124" s="32" t="str">
        <f>IF(Q124&gt;=75/2,"A",IF(Q124&gt;=60/2,"B",IF(Q124&gt;=50/2,"C","D")))</f>
        <v>D</v>
      </c>
      <c r="Z124" s="33" t="str">
        <f>IF(R124&gt;=75/2,"A",IF(R124&gt;=60/2,"B",IF(R124&gt;=50/2,"C","D")))</f>
        <v>D</v>
      </c>
      <c r="AA124" s="46" t="str">
        <f>IF(S124&gt;=8*75,"A",IF(S124&gt;=8*60,"B",IF(S124&gt;=8*50,"C","D")))</f>
        <v>D</v>
      </c>
    </row>
    <row r="125" spans="1:27">
      <c r="A125" s="6">
        <v>123</v>
      </c>
      <c r="B125" s="1" t="s">
        <v>14</v>
      </c>
      <c r="C125" s="19">
        <v>34719</v>
      </c>
      <c r="D125" s="16" t="s">
        <v>5</v>
      </c>
      <c r="E125" s="81">
        <v>180</v>
      </c>
      <c r="F125" s="9">
        <v>304</v>
      </c>
      <c r="G125" s="82">
        <v>15.78</v>
      </c>
      <c r="H125" s="9">
        <v>246</v>
      </c>
      <c r="I125" s="82">
        <v>10.41</v>
      </c>
      <c r="J125" s="9">
        <v>7</v>
      </c>
      <c r="K125" s="26">
        <v>42</v>
      </c>
      <c r="L125" s="41">
        <f>MAX(0,(E125-176)*3.6*2)</f>
        <v>28.8</v>
      </c>
      <c r="M125" s="32">
        <f>MAX(0,(F125-295)*2.3*2)</f>
        <v>41.4</v>
      </c>
      <c r="N125" s="32">
        <f>MAX(0,(G125-13.3)*6.8)</f>
        <v>16.86399999999999</v>
      </c>
      <c r="O125" s="32">
        <f>MAX(0,(H125-226)*1.6)</f>
        <v>32</v>
      </c>
      <c r="P125" s="32">
        <f>MAX(0,(11.4-I125)*54.7)</f>
        <v>54.153000000000013</v>
      </c>
      <c r="Q125" s="32">
        <f>J125*6*0.5</f>
        <v>21</v>
      </c>
      <c r="R125" s="33">
        <f>MAX(0,(K125-38)*2.1*0.5)</f>
        <v>4.2</v>
      </c>
      <c r="S125" s="42">
        <f>SUM(L125:R125)</f>
        <v>198.417</v>
      </c>
      <c r="T125" s="41" t="str">
        <f>IF(L125&gt;=2*75,"A",IF(L125&gt;=2*60,"B",IF(L125&gt;=2*50,"C","D")))</f>
        <v>D</v>
      </c>
      <c r="U125" s="32" t="str">
        <f>IF(M125&gt;=2*75,"A",IF(M125&gt;=2*60,"B",IF(M125&gt;=2*50,"C","D")))</f>
        <v>D</v>
      </c>
      <c r="V125" s="32" t="str">
        <f>IF(N125&gt;=75,"A",IF(N125&gt;=60,"B",IF(N125&gt;=50,"C","D")))</f>
        <v>D</v>
      </c>
      <c r="W125" s="32" t="str">
        <f>IF(O125&gt;=75,"A",IF(O125&gt;=60,"B",IF(O125&gt;=50,"C","D")))</f>
        <v>D</v>
      </c>
      <c r="X125" s="32" t="str">
        <f>IF(P125&gt;=75,"A",IF(P125&gt;=60,"B",IF(P125&gt;=50,"C","D")))</f>
        <v>C</v>
      </c>
      <c r="Y125" s="32" t="str">
        <f>IF(Q125&gt;=75/2,"A",IF(Q125&gt;=60/2,"B",IF(Q125&gt;=50/2,"C","D")))</f>
        <v>D</v>
      </c>
      <c r="Z125" s="33" t="str">
        <f>IF(R125&gt;=75/2,"A",IF(R125&gt;=60/2,"B",IF(R125&gt;=50/2,"C","D")))</f>
        <v>D</v>
      </c>
      <c r="AA125" s="46" t="str">
        <f>IF(S125&gt;=8*75,"A",IF(S125&gt;=8*60,"B",IF(S125&gt;=8*50,"C","D")))</f>
        <v>D</v>
      </c>
    </row>
    <row r="126" spans="1:27">
      <c r="A126" s="6">
        <v>124</v>
      </c>
      <c r="B126" s="1" t="s">
        <v>35</v>
      </c>
      <c r="C126" s="19">
        <v>34965</v>
      </c>
      <c r="D126" s="16" t="s">
        <v>31</v>
      </c>
      <c r="E126" s="81">
        <v>182</v>
      </c>
      <c r="F126" s="9">
        <v>304</v>
      </c>
      <c r="G126" s="82">
        <v>15.88</v>
      </c>
      <c r="H126" s="9">
        <v>208</v>
      </c>
      <c r="I126" s="82">
        <v>10.53</v>
      </c>
      <c r="J126" s="9">
        <v>9</v>
      </c>
      <c r="K126" s="26">
        <v>50</v>
      </c>
      <c r="L126" s="41">
        <f>MAX(0,(E126-176)*3.6*2)</f>
        <v>43.2</v>
      </c>
      <c r="M126" s="32">
        <f>MAX(0,(F126-295)*2.3*2)</f>
        <v>41.4</v>
      </c>
      <c r="N126" s="32">
        <f>MAX(0,(G126-13.3)*6.8)</f>
        <v>17.544</v>
      </c>
      <c r="O126" s="32">
        <f>MAX(0,(H126-226)*1.6)</f>
        <v>0</v>
      </c>
      <c r="P126" s="32">
        <f>MAX(0,(11.4-I126)*54.7)</f>
        <v>47.589000000000055</v>
      </c>
      <c r="Q126" s="32">
        <f>J126*6*0.5</f>
        <v>27</v>
      </c>
      <c r="R126" s="33">
        <f>MAX(0,(K126-38)*2.1*0.5)</f>
        <v>12.600000000000001</v>
      </c>
      <c r="S126" s="42">
        <f>SUM(L126:R126)</f>
        <v>189.33300000000006</v>
      </c>
      <c r="T126" s="41" t="str">
        <f>IF(L126&gt;=2*75,"A",IF(L126&gt;=2*60,"B",IF(L126&gt;=2*50,"C","D")))</f>
        <v>D</v>
      </c>
      <c r="U126" s="32" t="str">
        <f>IF(M126&gt;=2*75,"A",IF(M126&gt;=2*60,"B",IF(M126&gt;=2*50,"C","D")))</f>
        <v>D</v>
      </c>
      <c r="V126" s="32" t="str">
        <f>IF(N126&gt;=75,"A",IF(N126&gt;=60,"B",IF(N126&gt;=50,"C","D")))</f>
        <v>D</v>
      </c>
      <c r="W126" s="32" t="str">
        <f>IF(O126&gt;=75,"A",IF(O126&gt;=60,"B",IF(O126&gt;=50,"C","D")))</f>
        <v>D</v>
      </c>
      <c r="X126" s="32" t="str">
        <f>IF(P126&gt;=75,"A",IF(P126&gt;=60,"B",IF(P126&gt;=50,"C","D")))</f>
        <v>D</v>
      </c>
      <c r="Y126" s="32" t="str">
        <f>IF(Q126&gt;=75/2,"A",IF(Q126&gt;=60/2,"B",IF(Q126&gt;=50/2,"C","D")))</f>
        <v>C</v>
      </c>
      <c r="Z126" s="33" t="str">
        <f>IF(R126&gt;=75/2,"A",IF(R126&gt;=60/2,"B",IF(R126&gt;=50/2,"C","D")))</f>
        <v>D</v>
      </c>
      <c r="AA126" s="46" t="str">
        <f>IF(S126&gt;=8*75,"A",IF(S126&gt;=8*60,"B",IF(S126&gt;=8*50,"C","D")))</f>
        <v>D</v>
      </c>
    </row>
    <row r="127" spans="1:27">
      <c r="A127" s="6">
        <v>125</v>
      </c>
      <c r="B127" s="1" t="s">
        <v>109</v>
      </c>
      <c r="C127" s="19"/>
      <c r="D127" s="16" t="s">
        <v>103</v>
      </c>
      <c r="E127" s="81">
        <v>174</v>
      </c>
      <c r="F127" s="9">
        <v>300</v>
      </c>
      <c r="G127" s="82">
        <v>11</v>
      </c>
      <c r="H127" s="9">
        <v>253</v>
      </c>
      <c r="I127" s="82">
        <v>10.210000000000001</v>
      </c>
      <c r="J127" s="9">
        <v>11</v>
      </c>
      <c r="K127" s="26">
        <v>50</v>
      </c>
      <c r="L127" s="41">
        <f>MAX(0,(E127-176)*3.6*2)</f>
        <v>0</v>
      </c>
      <c r="M127" s="32">
        <f>MAX(0,(F127-295)*2.3*2)</f>
        <v>23</v>
      </c>
      <c r="N127" s="32">
        <f>MAX(0,(G127-13.3)*6.8)</f>
        <v>0</v>
      </c>
      <c r="O127" s="32">
        <f>MAX(0,(H127-226)*1.6)</f>
        <v>43.2</v>
      </c>
      <c r="P127" s="32">
        <f>MAX(0,(11.4-I127)*54.7)</f>
        <v>65.092999999999975</v>
      </c>
      <c r="Q127" s="32">
        <f>J127*6*0.5</f>
        <v>33</v>
      </c>
      <c r="R127" s="33">
        <f>MAX(0,(K127-38)*2.1*0.5)</f>
        <v>12.600000000000001</v>
      </c>
      <c r="S127" s="42">
        <f>SUM(L127:R127)</f>
        <v>176.89299999999997</v>
      </c>
      <c r="T127" s="41" t="str">
        <f>IF(L127&gt;=2*75,"A",IF(L127&gt;=2*60,"B",IF(L127&gt;=2*50,"C","D")))</f>
        <v>D</v>
      </c>
      <c r="U127" s="32" t="str">
        <f>IF(M127&gt;=2*75,"A",IF(M127&gt;=2*60,"B",IF(M127&gt;=2*50,"C","D")))</f>
        <v>D</v>
      </c>
      <c r="V127" s="32" t="str">
        <f>IF(N127&gt;=75,"A",IF(N127&gt;=60,"B",IF(N127&gt;=50,"C","D")))</f>
        <v>D</v>
      </c>
      <c r="W127" s="32" t="str">
        <f>IF(O127&gt;=75,"A",IF(O127&gt;=60,"B",IF(O127&gt;=50,"C","D")))</f>
        <v>D</v>
      </c>
      <c r="X127" s="32" t="str">
        <f>IF(P127&gt;=75,"A",IF(P127&gt;=60,"B",IF(P127&gt;=50,"C","D")))</f>
        <v>B</v>
      </c>
      <c r="Y127" s="32" t="str">
        <f>IF(Q127&gt;=75/2,"A",IF(Q127&gt;=60/2,"B",IF(Q127&gt;=50/2,"C","D")))</f>
        <v>B</v>
      </c>
      <c r="Z127" s="33" t="str">
        <f>IF(R127&gt;=75/2,"A",IF(R127&gt;=60/2,"B",IF(R127&gt;=50/2,"C","D")))</f>
        <v>D</v>
      </c>
      <c r="AA127" s="46" t="str">
        <f>IF(S127&gt;=8*75,"A",IF(S127&gt;=8*60,"B",IF(S127&gt;=8*50,"C","D")))</f>
        <v>D</v>
      </c>
    </row>
    <row r="128" spans="1:27">
      <c r="A128" s="6">
        <v>126</v>
      </c>
      <c r="B128" s="1" t="s">
        <v>50</v>
      </c>
      <c r="C128" s="19">
        <v>34851</v>
      </c>
      <c r="D128" s="16" t="s">
        <v>42</v>
      </c>
      <c r="E128" s="81">
        <v>187</v>
      </c>
      <c r="F128" s="9"/>
      <c r="G128" s="82">
        <v>18.63</v>
      </c>
      <c r="H128" s="9"/>
      <c r="I128" s="82"/>
      <c r="J128" s="9">
        <v>10</v>
      </c>
      <c r="K128" s="26">
        <v>65</v>
      </c>
      <c r="L128" s="41">
        <f>MAX(0,(E128-176)*3.6*2)</f>
        <v>79.2</v>
      </c>
      <c r="M128" s="32">
        <f>MAX(0,(F128-295)*2.3*2)</f>
        <v>0</v>
      </c>
      <c r="N128" s="32">
        <f>MAX(0,(G128-13.3)*6.8)</f>
        <v>36.243999999999986</v>
      </c>
      <c r="O128" s="32">
        <f>MAX(0,(H128-226)*1.6)</f>
        <v>0</v>
      </c>
      <c r="P128" s="32">
        <v>0</v>
      </c>
      <c r="Q128" s="32">
        <f>J128*6*0.5</f>
        <v>30</v>
      </c>
      <c r="R128" s="33">
        <f>MAX(0,(K128-38)*2.1*0.5)</f>
        <v>28.35</v>
      </c>
      <c r="S128" s="42">
        <f>SUM(L128:R128)</f>
        <v>173.79399999999998</v>
      </c>
      <c r="T128" s="41" t="str">
        <f>IF(L128&gt;=2*75,"A",IF(L128&gt;=2*60,"B",IF(L128&gt;=2*50,"C","D")))</f>
        <v>D</v>
      </c>
      <c r="U128" s="32" t="str">
        <f>IF(M128&gt;=2*75,"A",IF(M128&gt;=2*60,"B",IF(M128&gt;=2*50,"C","D")))</f>
        <v>D</v>
      </c>
      <c r="V128" s="32" t="str">
        <f>IF(N128&gt;=75,"A",IF(N128&gt;=60,"B",IF(N128&gt;=50,"C","D")))</f>
        <v>D</v>
      </c>
      <c r="W128" s="32" t="str">
        <f>IF(O128&gt;=75,"A",IF(O128&gt;=60,"B",IF(O128&gt;=50,"C","D")))</f>
        <v>D</v>
      </c>
      <c r="X128" s="32" t="str">
        <f>IF(P128&gt;=75,"A",IF(P128&gt;=60,"B",IF(P128&gt;=50,"C","D")))</f>
        <v>D</v>
      </c>
      <c r="Y128" s="32" t="str">
        <f>IF(Q128&gt;=75/2,"A",IF(Q128&gt;=60/2,"B",IF(Q128&gt;=50/2,"C","D")))</f>
        <v>B</v>
      </c>
      <c r="Z128" s="33" t="str">
        <f>IF(R128&gt;=75/2,"A",IF(R128&gt;=60/2,"B",IF(R128&gt;=50/2,"C","D")))</f>
        <v>C</v>
      </c>
      <c r="AA128" s="46" t="str">
        <f>IF(S128&gt;=8*75,"A",IF(S128&gt;=8*60,"B",IF(S128&gt;=8*50,"C","D")))</f>
        <v>D</v>
      </c>
    </row>
    <row r="129" spans="1:27">
      <c r="A129" s="6">
        <v>127</v>
      </c>
      <c r="B129" s="1" t="s">
        <v>8</v>
      </c>
      <c r="C129" s="19">
        <v>34032</v>
      </c>
      <c r="D129" s="16" t="s">
        <v>5</v>
      </c>
      <c r="E129" s="81">
        <v>186</v>
      </c>
      <c r="F129" s="9">
        <v>300</v>
      </c>
      <c r="G129" s="82">
        <v>15.4</v>
      </c>
      <c r="H129" s="9">
        <v>233</v>
      </c>
      <c r="I129" s="82">
        <v>10.9</v>
      </c>
      <c r="J129" s="9">
        <v>1</v>
      </c>
      <c r="K129" s="26">
        <v>50</v>
      </c>
      <c r="L129" s="41">
        <f>MAX(0,(E129-176)*3.6*2)</f>
        <v>72</v>
      </c>
      <c r="M129" s="32">
        <f>MAX(0,(F129-295)*2.3*2)</f>
        <v>23</v>
      </c>
      <c r="N129" s="32">
        <f>MAX(0,(G129-13.3)*6.8)</f>
        <v>14.279999999999998</v>
      </c>
      <c r="O129" s="32">
        <f>MAX(0,(H129-226)*1.6)</f>
        <v>11.200000000000001</v>
      </c>
      <c r="P129" s="32">
        <f>MAX(0,(11.4-I129)*54.7)</f>
        <v>27.35</v>
      </c>
      <c r="Q129" s="32">
        <f>J129*6*0.5</f>
        <v>3</v>
      </c>
      <c r="R129" s="33">
        <f>MAX(0,(K129-38)*2.1*0.5)</f>
        <v>12.600000000000001</v>
      </c>
      <c r="S129" s="42">
        <f>SUM(L129:R129)</f>
        <v>163.43</v>
      </c>
      <c r="T129" s="41" t="str">
        <f>IF(L129&gt;=2*75,"A",IF(L129&gt;=2*60,"B",IF(L129&gt;=2*50,"C","D")))</f>
        <v>D</v>
      </c>
      <c r="U129" s="32" t="str">
        <f>IF(M129&gt;=2*75,"A",IF(M129&gt;=2*60,"B",IF(M129&gt;=2*50,"C","D")))</f>
        <v>D</v>
      </c>
      <c r="V129" s="32" t="str">
        <f>IF(N129&gt;=75,"A",IF(N129&gt;=60,"B",IF(N129&gt;=50,"C","D")))</f>
        <v>D</v>
      </c>
      <c r="W129" s="32" t="str">
        <f>IF(O129&gt;=75,"A",IF(O129&gt;=60,"B",IF(O129&gt;=50,"C","D")))</f>
        <v>D</v>
      </c>
      <c r="X129" s="32" t="str">
        <f>IF(P129&gt;=75,"A",IF(P129&gt;=60,"B",IF(P129&gt;=50,"C","D")))</f>
        <v>D</v>
      </c>
      <c r="Y129" s="32" t="str">
        <f>IF(Q129&gt;=75/2,"A",IF(Q129&gt;=60/2,"B",IF(Q129&gt;=50/2,"C","D")))</f>
        <v>D</v>
      </c>
      <c r="Z129" s="33" t="str">
        <f>IF(R129&gt;=75/2,"A",IF(R129&gt;=60/2,"B",IF(R129&gt;=50/2,"C","D")))</f>
        <v>D</v>
      </c>
      <c r="AA129" s="46" t="str">
        <f>IF(S129&gt;=8*75,"A",IF(S129&gt;=8*60,"B",IF(S129&gt;=8*50,"C","D")))</f>
        <v>D</v>
      </c>
    </row>
    <row r="130" spans="1:27">
      <c r="A130" s="6">
        <v>128</v>
      </c>
      <c r="B130" s="1" t="s">
        <v>104</v>
      </c>
      <c r="C130" s="19">
        <v>34033</v>
      </c>
      <c r="D130" s="16" t="s">
        <v>103</v>
      </c>
      <c r="E130" s="81">
        <v>178</v>
      </c>
      <c r="F130" s="9">
        <v>296</v>
      </c>
      <c r="G130" s="82">
        <v>16.88</v>
      </c>
      <c r="H130" s="9">
        <v>230</v>
      </c>
      <c r="I130" s="82">
        <v>10.11</v>
      </c>
      <c r="J130" s="9">
        <v>5</v>
      </c>
      <c r="K130" s="26">
        <v>62</v>
      </c>
      <c r="L130" s="41">
        <f>MAX(0,(E130-176)*3.6*2)</f>
        <v>14.4</v>
      </c>
      <c r="M130" s="32">
        <f>MAX(0,(F130-295)*2.3*2)</f>
        <v>4.5999999999999996</v>
      </c>
      <c r="N130" s="32">
        <f>MAX(0,(G130-13.3)*6.8)</f>
        <v>24.343999999999987</v>
      </c>
      <c r="O130" s="32">
        <f>MAX(0,(H130-226)*1.6)</f>
        <v>6.4</v>
      </c>
      <c r="P130" s="32">
        <f>MAX(0,(11.4-I130)*54.7)</f>
        <v>70.563000000000059</v>
      </c>
      <c r="Q130" s="32">
        <f>J130*6*0.5</f>
        <v>15</v>
      </c>
      <c r="R130" s="33">
        <f>MAX(0,(K130-38)*2.1*0.5)</f>
        <v>25.200000000000003</v>
      </c>
      <c r="S130" s="42">
        <f>SUM(L130:R130)</f>
        <v>160.50700000000006</v>
      </c>
      <c r="T130" s="41" t="str">
        <f>IF(L130&gt;=2*75,"A",IF(L130&gt;=2*60,"B",IF(L130&gt;=2*50,"C","D")))</f>
        <v>D</v>
      </c>
      <c r="U130" s="32" t="str">
        <f>IF(M130&gt;=2*75,"A",IF(M130&gt;=2*60,"B",IF(M130&gt;=2*50,"C","D")))</f>
        <v>D</v>
      </c>
      <c r="V130" s="32" t="str">
        <f>IF(N130&gt;=75,"A",IF(N130&gt;=60,"B",IF(N130&gt;=50,"C","D")))</f>
        <v>D</v>
      </c>
      <c r="W130" s="32" t="str">
        <f>IF(O130&gt;=75,"A",IF(O130&gt;=60,"B",IF(O130&gt;=50,"C","D")))</f>
        <v>D</v>
      </c>
      <c r="X130" s="32" t="str">
        <f>IF(P130&gt;=75,"A",IF(P130&gt;=60,"B",IF(P130&gt;=50,"C","D")))</f>
        <v>B</v>
      </c>
      <c r="Y130" s="32" t="str">
        <f>IF(Q130&gt;=75/2,"A",IF(Q130&gt;=60/2,"B",IF(Q130&gt;=50/2,"C","D")))</f>
        <v>D</v>
      </c>
      <c r="Z130" s="33" t="str">
        <f>IF(R130&gt;=75/2,"A",IF(R130&gt;=60/2,"B",IF(R130&gt;=50/2,"C","D")))</f>
        <v>C</v>
      </c>
      <c r="AA130" s="46" t="str">
        <f>IF(S130&gt;=8*75,"A",IF(S130&gt;=8*60,"B",IF(S130&gt;=8*50,"C","D")))</f>
        <v>D</v>
      </c>
    </row>
    <row r="131" spans="1:27">
      <c r="A131" s="6">
        <v>129</v>
      </c>
      <c r="B131" s="1" t="s">
        <v>66</v>
      </c>
      <c r="C131" s="19">
        <v>35156</v>
      </c>
      <c r="D131" s="16" t="s">
        <v>155</v>
      </c>
      <c r="E131" s="81">
        <v>183</v>
      </c>
      <c r="F131" s="9">
        <v>306</v>
      </c>
      <c r="G131" s="82">
        <v>15.02</v>
      </c>
      <c r="H131" s="9">
        <v>228</v>
      </c>
      <c r="I131" s="82">
        <v>10.93</v>
      </c>
      <c r="J131" s="9">
        <v>1</v>
      </c>
      <c r="K131" s="26">
        <v>45</v>
      </c>
      <c r="L131" s="41">
        <f>MAX(0,(E131-176)*3.6*2)</f>
        <v>50.4</v>
      </c>
      <c r="M131" s="32">
        <f>MAX(0,(F131-295)*2.3*2)</f>
        <v>50.599999999999994</v>
      </c>
      <c r="N131" s="32">
        <f>MAX(0,(G131-13.3)*6.8)</f>
        <v>11.695999999999993</v>
      </c>
      <c r="O131" s="32">
        <f>MAX(0,(H131-226)*1.6)</f>
        <v>3.2</v>
      </c>
      <c r="P131" s="32">
        <f>MAX(0,(11.4-I131)*54.7)</f>
        <v>25.709000000000035</v>
      </c>
      <c r="Q131" s="32">
        <f>J131*6*0.5</f>
        <v>3</v>
      </c>
      <c r="R131" s="33">
        <f>MAX(0,(K131-38)*2.1*0.5)</f>
        <v>7.3500000000000005</v>
      </c>
      <c r="S131" s="42">
        <f>SUM(L131:R131)</f>
        <v>151.95500000000004</v>
      </c>
      <c r="T131" s="41" t="str">
        <f>IF(L131&gt;=2*75,"A",IF(L131&gt;=2*60,"B",IF(L131&gt;=2*50,"C","D")))</f>
        <v>D</v>
      </c>
      <c r="U131" s="32" t="str">
        <f>IF(M131&gt;=2*75,"A",IF(M131&gt;=2*60,"B",IF(M131&gt;=2*50,"C","D")))</f>
        <v>D</v>
      </c>
      <c r="V131" s="32" t="str">
        <f>IF(N131&gt;=75,"A",IF(N131&gt;=60,"B",IF(N131&gt;=50,"C","D")))</f>
        <v>D</v>
      </c>
      <c r="W131" s="32" t="str">
        <f>IF(O131&gt;=75,"A",IF(O131&gt;=60,"B",IF(O131&gt;=50,"C","D")))</f>
        <v>D</v>
      </c>
      <c r="X131" s="32" t="str">
        <f>IF(P131&gt;=75,"A",IF(P131&gt;=60,"B",IF(P131&gt;=50,"C","D")))</f>
        <v>D</v>
      </c>
      <c r="Y131" s="32" t="str">
        <f>IF(Q131&gt;=75/2,"A",IF(Q131&gt;=60/2,"B",IF(Q131&gt;=50/2,"C","D")))</f>
        <v>D</v>
      </c>
      <c r="Z131" s="33" t="str">
        <f>IF(R131&gt;=75/2,"A",IF(R131&gt;=60/2,"B",IF(R131&gt;=50/2,"C","D")))</f>
        <v>D</v>
      </c>
      <c r="AA131" s="46" t="str">
        <f>IF(S131&gt;=8*75,"A",IF(S131&gt;=8*60,"B",IF(S131&gt;=8*50,"C","D")))</f>
        <v>D</v>
      </c>
    </row>
    <row r="132" spans="1:27">
      <c r="A132" s="6">
        <v>130</v>
      </c>
      <c r="B132" s="1" t="s">
        <v>105</v>
      </c>
      <c r="C132" s="19">
        <v>34631</v>
      </c>
      <c r="D132" s="16" t="s">
        <v>103</v>
      </c>
      <c r="E132" s="81">
        <v>176</v>
      </c>
      <c r="F132" s="9">
        <v>300</v>
      </c>
      <c r="G132" s="82">
        <v>16.149999999999999</v>
      </c>
      <c r="H132" s="9">
        <v>237</v>
      </c>
      <c r="I132" s="82">
        <v>10.53</v>
      </c>
      <c r="J132" s="9">
        <v>7</v>
      </c>
      <c r="K132" s="26">
        <v>60</v>
      </c>
      <c r="L132" s="41">
        <f>MAX(0,(E132-176)*3.6*2)</f>
        <v>0</v>
      </c>
      <c r="M132" s="32">
        <f>MAX(0,(F132-295)*2.3*2)</f>
        <v>23</v>
      </c>
      <c r="N132" s="32">
        <f>MAX(0,(G132-13.3)*6.8)</f>
        <v>19.379999999999985</v>
      </c>
      <c r="O132" s="32">
        <f>MAX(0,(H132-226)*1.6)</f>
        <v>17.600000000000001</v>
      </c>
      <c r="P132" s="32">
        <f>MAX(0,(11.4-I132)*54.7)</f>
        <v>47.589000000000055</v>
      </c>
      <c r="Q132" s="32">
        <f>J132*6*0.5</f>
        <v>21</v>
      </c>
      <c r="R132" s="33">
        <f>MAX(0,(K132-38)*2.1*0.5)</f>
        <v>23.1</v>
      </c>
      <c r="S132" s="42">
        <f>SUM(L132:R132)</f>
        <v>151.66900000000004</v>
      </c>
      <c r="T132" s="41" t="str">
        <f>IF(L132&gt;=2*75,"A",IF(L132&gt;=2*60,"B",IF(L132&gt;=2*50,"C","D")))</f>
        <v>D</v>
      </c>
      <c r="U132" s="32" t="str">
        <f>IF(M132&gt;=2*75,"A",IF(M132&gt;=2*60,"B",IF(M132&gt;=2*50,"C","D")))</f>
        <v>D</v>
      </c>
      <c r="V132" s="32" t="str">
        <f>IF(N132&gt;=75,"A",IF(N132&gt;=60,"B",IF(N132&gt;=50,"C","D")))</f>
        <v>D</v>
      </c>
      <c r="W132" s="32" t="str">
        <f>IF(O132&gt;=75,"A",IF(O132&gt;=60,"B",IF(O132&gt;=50,"C","D")))</f>
        <v>D</v>
      </c>
      <c r="X132" s="32" t="str">
        <f>IF(P132&gt;=75,"A",IF(P132&gt;=60,"B",IF(P132&gt;=50,"C","D")))</f>
        <v>D</v>
      </c>
      <c r="Y132" s="32" t="str">
        <f>IF(Q132&gt;=75/2,"A",IF(Q132&gt;=60/2,"B",IF(Q132&gt;=50/2,"C","D")))</f>
        <v>D</v>
      </c>
      <c r="Z132" s="33" t="str">
        <f>IF(R132&gt;=75/2,"A",IF(R132&gt;=60/2,"B",IF(R132&gt;=50/2,"C","D")))</f>
        <v>D</v>
      </c>
      <c r="AA132" s="46" t="str">
        <f>IF(S132&gt;=8*75,"A",IF(S132&gt;=8*60,"B",IF(S132&gt;=8*50,"C","D")))</f>
        <v>D</v>
      </c>
    </row>
    <row r="133" spans="1:27">
      <c r="A133" s="6">
        <v>131</v>
      </c>
      <c r="B133" s="1" t="s">
        <v>12</v>
      </c>
      <c r="C133" s="19">
        <v>34748</v>
      </c>
      <c r="D133" s="16" t="s">
        <v>5</v>
      </c>
      <c r="E133" s="81">
        <v>175.5</v>
      </c>
      <c r="F133" s="9">
        <v>304</v>
      </c>
      <c r="G133" s="82">
        <v>13.34</v>
      </c>
      <c r="H133" s="9">
        <v>252</v>
      </c>
      <c r="I133" s="82">
        <v>10.89</v>
      </c>
      <c r="J133" s="9">
        <v>8</v>
      </c>
      <c r="K133" s="26">
        <v>52</v>
      </c>
      <c r="L133" s="41">
        <f>MAX(0,(E133-176)*3.6*2)</f>
        <v>0</v>
      </c>
      <c r="M133" s="32">
        <f>MAX(0,(F133-295)*2.3*2)</f>
        <v>41.4</v>
      </c>
      <c r="N133" s="32">
        <f>MAX(0,(G133-13.3)*6.8)</f>
        <v>0.27199999999999419</v>
      </c>
      <c r="O133" s="32">
        <f>MAX(0,(H133-226)*1.6)</f>
        <v>41.6</v>
      </c>
      <c r="P133" s="32">
        <f>MAX(0,(11.4-I133)*54.7)</f>
        <v>27.896999999999991</v>
      </c>
      <c r="Q133" s="32">
        <f>J133*6*0.5</f>
        <v>24</v>
      </c>
      <c r="R133" s="33">
        <f>MAX(0,(K133-38)*2.1*0.5)</f>
        <v>14.700000000000001</v>
      </c>
      <c r="S133" s="42">
        <f>SUM(L133:R133)</f>
        <v>149.86899999999997</v>
      </c>
      <c r="T133" s="41" t="str">
        <f>IF(L133&gt;=2*75,"A",IF(L133&gt;=2*60,"B",IF(L133&gt;=2*50,"C","D")))</f>
        <v>D</v>
      </c>
      <c r="U133" s="32" t="str">
        <f>IF(M133&gt;=2*75,"A",IF(M133&gt;=2*60,"B",IF(M133&gt;=2*50,"C","D")))</f>
        <v>D</v>
      </c>
      <c r="V133" s="32" t="str">
        <f>IF(N133&gt;=75,"A",IF(N133&gt;=60,"B",IF(N133&gt;=50,"C","D")))</f>
        <v>D</v>
      </c>
      <c r="W133" s="32" t="str">
        <f>IF(O133&gt;=75,"A",IF(O133&gt;=60,"B",IF(O133&gt;=50,"C","D")))</f>
        <v>D</v>
      </c>
      <c r="X133" s="32" t="str">
        <f>IF(P133&gt;=75,"A",IF(P133&gt;=60,"B",IF(P133&gt;=50,"C","D")))</f>
        <v>D</v>
      </c>
      <c r="Y133" s="32" t="str">
        <f>IF(Q133&gt;=75/2,"A",IF(Q133&gt;=60/2,"B",IF(Q133&gt;=50/2,"C","D")))</f>
        <v>D</v>
      </c>
      <c r="Z133" s="33" t="str">
        <f>IF(R133&gt;=75/2,"A",IF(R133&gt;=60/2,"B",IF(R133&gt;=50/2,"C","D")))</f>
        <v>D</v>
      </c>
      <c r="AA133" s="46" t="str">
        <f>IF(S133&gt;=8*75,"A",IF(S133&gt;=8*60,"B",IF(S133&gt;=8*50,"C","D")))</f>
        <v>D</v>
      </c>
    </row>
    <row r="134" spans="1:27">
      <c r="A134" s="6">
        <v>132</v>
      </c>
      <c r="B134" s="1" t="s">
        <v>143</v>
      </c>
      <c r="C134" s="19">
        <v>34268</v>
      </c>
      <c r="D134" s="16" t="s">
        <v>142</v>
      </c>
      <c r="E134" s="81">
        <v>170</v>
      </c>
      <c r="F134" s="9">
        <v>290</v>
      </c>
      <c r="G134" s="82">
        <v>15.9</v>
      </c>
      <c r="H134" s="9">
        <v>255</v>
      </c>
      <c r="I134" s="82">
        <v>10.36</v>
      </c>
      <c r="J134" s="9">
        <v>7</v>
      </c>
      <c r="K134" s="26">
        <v>42</v>
      </c>
      <c r="L134" s="41">
        <f>MAX(0,(E134-176)*3.6*2)</f>
        <v>0</v>
      </c>
      <c r="M134" s="32">
        <f>MAX(0,(F134-295)*2.3*2)</f>
        <v>0</v>
      </c>
      <c r="N134" s="32">
        <f>MAX(0,(G134-13.3)*6.8)</f>
        <v>17.679999999999996</v>
      </c>
      <c r="O134" s="32">
        <f>MAX(0,(H134-226)*1.6)</f>
        <v>46.400000000000006</v>
      </c>
      <c r="P134" s="32">
        <f>MAX(0,(11.4-I134)*54.7)</f>
        <v>56.888000000000055</v>
      </c>
      <c r="Q134" s="32">
        <f>J134*6*0.5</f>
        <v>21</v>
      </c>
      <c r="R134" s="33">
        <f>MAX(0,(K134-38)*2.1*0.5)</f>
        <v>4.2</v>
      </c>
      <c r="S134" s="42">
        <f>SUM(L134:R134)</f>
        <v>146.16800000000003</v>
      </c>
      <c r="T134" s="41" t="str">
        <f>IF(L134&gt;=2*75,"A",IF(L134&gt;=2*60,"B",IF(L134&gt;=2*50,"C","D")))</f>
        <v>D</v>
      </c>
      <c r="U134" s="32" t="str">
        <f>IF(M134&gt;=2*75,"A",IF(M134&gt;=2*60,"B",IF(M134&gt;=2*50,"C","D")))</f>
        <v>D</v>
      </c>
      <c r="V134" s="32" t="str">
        <f>IF(N134&gt;=75,"A",IF(N134&gt;=60,"B",IF(N134&gt;=50,"C","D")))</f>
        <v>D</v>
      </c>
      <c r="W134" s="32" t="str">
        <f>IF(O134&gt;=75,"A",IF(O134&gt;=60,"B",IF(O134&gt;=50,"C","D")))</f>
        <v>D</v>
      </c>
      <c r="X134" s="32" t="str">
        <f>IF(P134&gt;=75,"A",IF(P134&gt;=60,"B",IF(P134&gt;=50,"C","D")))</f>
        <v>C</v>
      </c>
      <c r="Y134" s="32" t="str">
        <f>IF(Q134&gt;=75/2,"A",IF(Q134&gt;=60/2,"B",IF(Q134&gt;=50/2,"C","D")))</f>
        <v>D</v>
      </c>
      <c r="Z134" s="33" t="str">
        <f>IF(R134&gt;=75/2,"A",IF(R134&gt;=60/2,"B",IF(R134&gt;=50/2,"C","D")))</f>
        <v>D</v>
      </c>
      <c r="AA134" s="46" t="str">
        <f>IF(S134&gt;=8*75,"A",IF(S134&gt;=8*60,"B",IF(S134&gt;=8*50,"C","D")))</f>
        <v>D</v>
      </c>
    </row>
    <row r="135" spans="1:27">
      <c r="A135" s="6">
        <v>133</v>
      </c>
      <c r="B135" s="1" t="s">
        <v>67</v>
      </c>
      <c r="C135" s="19">
        <v>35127</v>
      </c>
      <c r="D135" s="16" t="s">
        <v>155</v>
      </c>
      <c r="E135" s="81">
        <v>181</v>
      </c>
      <c r="F135" s="9">
        <v>300</v>
      </c>
      <c r="G135" s="82">
        <v>13.42</v>
      </c>
      <c r="H135" s="9">
        <v>219</v>
      </c>
      <c r="I135" s="82">
        <v>10.69</v>
      </c>
      <c r="J135" s="9">
        <v>5</v>
      </c>
      <c r="K135" s="26">
        <v>45</v>
      </c>
      <c r="L135" s="41">
        <f>MAX(0,(E135-176)*3.6*2)</f>
        <v>36</v>
      </c>
      <c r="M135" s="32">
        <f>MAX(0,(F135-295)*2.3*2)</f>
        <v>23</v>
      </c>
      <c r="N135" s="32">
        <f>MAX(0,(G135-13.3)*6.8)</f>
        <v>0.81599999999999462</v>
      </c>
      <c r="O135" s="32">
        <f>MAX(0,(H135-226)*1.6)</f>
        <v>0</v>
      </c>
      <c r="P135" s="32">
        <f>MAX(0,(11.4-I135)*54.7)</f>
        <v>38.837000000000046</v>
      </c>
      <c r="Q135" s="32">
        <f>J135*6*0.5</f>
        <v>15</v>
      </c>
      <c r="R135" s="33">
        <f>MAX(0,(K135-38)*2.1*0.5)</f>
        <v>7.3500000000000005</v>
      </c>
      <c r="S135" s="42">
        <f>SUM(L135:R135)</f>
        <v>121.00300000000004</v>
      </c>
      <c r="T135" s="41" t="str">
        <f>IF(L135&gt;=2*75,"A",IF(L135&gt;=2*60,"B",IF(L135&gt;=2*50,"C","D")))</f>
        <v>D</v>
      </c>
      <c r="U135" s="32" t="str">
        <f>IF(M135&gt;=2*75,"A",IF(M135&gt;=2*60,"B",IF(M135&gt;=2*50,"C","D")))</f>
        <v>D</v>
      </c>
      <c r="V135" s="32" t="str">
        <f>IF(N135&gt;=75,"A",IF(N135&gt;=60,"B",IF(N135&gt;=50,"C","D")))</f>
        <v>D</v>
      </c>
      <c r="W135" s="32" t="str">
        <f>IF(O135&gt;=75,"A",IF(O135&gt;=60,"B",IF(O135&gt;=50,"C","D")))</f>
        <v>D</v>
      </c>
      <c r="X135" s="32" t="str">
        <f>IF(P135&gt;=75,"A",IF(P135&gt;=60,"B",IF(P135&gt;=50,"C","D")))</f>
        <v>D</v>
      </c>
      <c r="Y135" s="32" t="str">
        <f>IF(Q135&gt;=75/2,"A",IF(Q135&gt;=60/2,"B",IF(Q135&gt;=50/2,"C","D")))</f>
        <v>D</v>
      </c>
      <c r="Z135" s="33" t="str">
        <f>IF(R135&gt;=75/2,"A",IF(R135&gt;=60/2,"B",IF(R135&gt;=50/2,"C","D")))</f>
        <v>D</v>
      </c>
      <c r="AA135" s="46" t="str">
        <f>IF(S135&gt;=8*75,"A",IF(S135&gt;=8*60,"B",IF(S135&gt;=8*50,"C","D")))</f>
        <v>D</v>
      </c>
    </row>
    <row r="136" spans="1:27">
      <c r="A136" s="6">
        <v>134</v>
      </c>
      <c r="B136" s="1" t="s">
        <v>56</v>
      </c>
      <c r="C136" s="19">
        <v>34970</v>
      </c>
      <c r="D136" s="16" t="s">
        <v>54</v>
      </c>
      <c r="E136" s="81">
        <v>176</v>
      </c>
      <c r="F136" s="9">
        <v>292</v>
      </c>
      <c r="G136" s="82">
        <v>14.82</v>
      </c>
      <c r="H136" s="9">
        <v>248</v>
      </c>
      <c r="I136" s="82">
        <v>10.92</v>
      </c>
      <c r="J136" s="9">
        <v>10</v>
      </c>
      <c r="K136" s="26">
        <v>52</v>
      </c>
      <c r="L136" s="41">
        <f>MAX(0,(E136-176)*3.6*2)</f>
        <v>0</v>
      </c>
      <c r="M136" s="32">
        <f>MAX(0,(F136-295)*2.3*2)</f>
        <v>0</v>
      </c>
      <c r="N136" s="32">
        <f>MAX(0,(G136-13.3)*6.8)</f>
        <v>10.335999999999997</v>
      </c>
      <c r="O136" s="32">
        <f>MAX(0,(H136-226)*1.6)</f>
        <v>35.200000000000003</v>
      </c>
      <c r="P136" s="32">
        <f>MAX(0,(11.4-I136)*54.7)</f>
        <v>26.256000000000025</v>
      </c>
      <c r="Q136" s="32">
        <f>J136*6*0.5</f>
        <v>30</v>
      </c>
      <c r="R136" s="33">
        <f>MAX(0,(K136-38)*2.1*0.5)</f>
        <v>14.700000000000001</v>
      </c>
      <c r="S136" s="42">
        <f>SUM(L136:R136)</f>
        <v>116.49200000000003</v>
      </c>
      <c r="T136" s="41" t="str">
        <f>IF(L136&gt;=2*75,"A",IF(L136&gt;=2*60,"B",IF(L136&gt;=2*50,"C","D")))</f>
        <v>D</v>
      </c>
      <c r="U136" s="32" t="str">
        <f>IF(M136&gt;=2*75,"A",IF(M136&gt;=2*60,"B",IF(M136&gt;=2*50,"C","D")))</f>
        <v>D</v>
      </c>
      <c r="V136" s="32" t="str">
        <f>IF(N136&gt;=75,"A",IF(N136&gt;=60,"B",IF(N136&gt;=50,"C","D")))</f>
        <v>D</v>
      </c>
      <c r="W136" s="32" t="str">
        <f>IF(O136&gt;=75,"A",IF(O136&gt;=60,"B",IF(O136&gt;=50,"C","D")))</f>
        <v>D</v>
      </c>
      <c r="X136" s="32" t="str">
        <f>IF(P136&gt;=75,"A",IF(P136&gt;=60,"B",IF(P136&gt;=50,"C","D")))</f>
        <v>D</v>
      </c>
      <c r="Y136" s="32" t="str">
        <f>IF(Q136&gt;=75/2,"A",IF(Q136&gt;=60/2,"B",IF(Q136&gt;=50/2,"C","D")))</f>
        <v>B</v>
      </c>
      <c r="Z136" s="33" t="str">
        <f>IF(R136&gt;=75/2,"A",IF(R136&gt;=60/2,"B",IF(R136&gt;=50/2,"C","D")))</f>
        <v>D</v>
      </c>
      <c r="AA136" s="46" t="str">
        <f>IF(S136&gt;=8*75,"A",IF(S136&gt;=8*60,"B",IF(S136&gt;=8*50,"C","D")))</f>
        <v>D</v>
      </c>
    </row>
    <row r="137" spans="1:27">
      <c r="A137" s="6">
        <v>135</v>
      </c>
      <c r="B137" s="1" t="s">
        <v>38</v>
      </c>
      <c r="C137" s="19">
        <v>34235</v>
      </c>
      <c r="D137" s="16" t="s">
        <v>31</v>
      </c>
      <c r="E137" s="81">
        <v>174</v>
      </c>
      <c r="F137" s="9">
        <v>296</v>
      </c>
      <c r="G137" s="82">
        <v>9</v>
      </c>
      <c r="H137" s="9">
        <v>240</v>
      </c>
      <c r="I137" s="82">
        <v>9.9700000000000006</v>
      </c>
      <c r="J137" s="9">
        <v>3</v>
      </c>
      <c r="K137" s="26"/>
      <c r="L137" s="41">
        <f>MAX(0,(E137-176)*3.6*2)</f>
        <v>0</v>
      </c>
      <c r="M137" s="32">
        <f>MAX(0,(F137-295)*2.3*2)</f>
        <v>4.5999999999999996</v>
      </c>
      <c r="N137" s="32">
        <f>MAX(0,(G137-13.3)*6.8)</f>
        <v>0</v>
      </c>
      <c r="O137" s="32">
        <f>MAX(0,(H137-226)*1.6)</f>
        <v>22.400000000000002</v>
      </c>
      <c r="P137" s="32">
        <f>MAX(0,(11.4-I137)*54.7)</f>
        <v>78.220999999999989</v>
      </c>
      <c r="Q137" s="32">
        <f>J137*6*0.5</f>
        <v>9</v>
      </c>
      <c r="R137" s="33">
        <f>MAX(0,(K137-38)*2.1*0.5)</f>
        <v>0</v>
      </c>
      <c r="S137" s="42">
        <f>SUM(L137:R137)</f>
        <v>114.22099999999999</v>
      </c>
      <c r="T137" s="41" t="str">
        <f>IF(L137&gt;=2*75,"A",IF(L137&gt;=2*60,"B",IF(L137&gt;=2*50,"C","D")))</f>
        <v>D</v>
      </c>
      <c r="U137" s="32" t="str">
        <f>IF(M137&gt;=2*75,"A",IF(M137&gt;=2*60,"B",IF(M137&gt;=2*50,"C","D")))</f>
        <v>D</v>
      </c>
      <c r="V137" s="32" t="str">
        <f>IF(N137&gt;=75,"A",IF(N137&gt;=60,"B",IF(N137&gt;=50,"C","D")))</f>
        <v>D</v>
      </c>
      <c r="W137" s="32" t="str">
        <f>IF(O137&gt;=75,"A",IF(O137&gt;=60,"B",IF(O137&gt;=50,"C","D")))</f>
        <v>D</v>
      </c>
      <c r="X137" s="32" t="str">
        <f>IF(P137&gt;=75,"A",IF(P137&gt;=60,"B",IF(P137&gt;=50,"C","D")))</f>
        <v>A</v>
      </c>
      <c r="Y137" s="32" t="str">
        <f>IF(Q137&gt;=75/2,"A",IF(Q137&gt;=60/2,"B",IF(Q137&gt;=50/2,"C","D")))</f>
        <v>D</v>
      </c>
      <c r="Z137" s="33" t="str">
        <f>IF(R137&gt;=75/2,"A",IF(R137&gt;=60/2,"B",IF(R137&gt;=50/2,"C","D")))</f>
        <v>D</v>
      </c>
      <c r="AA137" s="46" t="str">
        <f>IF(S137&gt;=8*75,"A",IF(S137&gt;=8*60,"B",IF(S137&gt;=8*50,"C","D")))</f>
        <v>D</v>
      </c>
    </row>
    <row r="138" spans="1:27">
      <c r="A138" s="6">
        <v>136</v>
      </c>
      <c r="B138" s="1" t="s">
        <v>102</v>
      </c>
      <c r="C138" s="19">
        <v>34628</v>
      </c>
      <c r="D138" s="16" t="s">
        <v>103</v>
      </c>
      <c r="E138" s="81">
        <v>173</v>
      </c>
      <c r="F138" s="9">
        <v>296</v>
      </c>
      <c r="G138" s="82">
        <v>14.88</v>
      </c>
      <c r="H138" s="9">
        <v>233</v>
      </c>
      <c r="I138" s="82">
        <v>10.53</v>
      </c>
      <c r="J138" s="9">
        <v>9</v>
      </c>
      <c r="K138" s="26">
        <v>50</v>
      </c>
      <c r="L138" s="41">
        <f>MAX(0,(E138-176)*3.6*2)</f>
        <v>0</v>
      </c>
      <c r="M138" s="32">
        <f>MAX(0,(F138-295)*2.3*2)</f>
        <v>4.5999999999999996</v>
      </c>
      <c r="N138" s="32">
        <f>MAX(0,(G138-13.3)*6.8)</f>
        <v>10.744</v>
      </c>
      <c r="O138" s="32">
        <f>MAX(0,(H138-226)*1.6)</f>
        <v>11.200000000000001</v>
      </c>
      <c r="P138" s="32">
        <f>MAX(0,(11.4-I138)*54.7)</f>
        <v>47.589000000000055</v>
      </c>
      <c r="Q138" s="32">
        <f>J138*6*0.5</f>
        <v>27</v>
      </c>
      <c r="R138" s="33">
        <f>MAX(0,(K138-38)*2.1*0.5)</f>
        <v>12.600000000000001</v>
      </c>
      <c r="S138" s="42">
        <f>SUM(L138:R138)</f>
        <v>113.73300000000006</v>
      </c>
      <c r="T138" s="41" t="str">
        <f>IF(L138&gt;=2*75,"A",IF(L138&gt;=2*60,"B",IF(L138&gt;=2*50,"C","D")))</f>
        <v>D</v>
      </c>
      <c r="U138" s="32" t="str">
        <f>IF(M138&gt;=2*75,"A",IF(M138&gt;=2*60,"B",IF(M138&gt;=2*50,"C","D")))</f>
        <v>D</v>
      </c>
      <c r="V138" s="32" t="str">
        <f>IF(N138&gt;=75,"A",IF(N138&gt;=60,"B",IF(N138&gt;=50,"C","D")))</f>
        <v>D</v>
      </c>
      <c r="W138" s="32" t="str">
        <f>IF(O138&gt;=75,"A",IF(O138&gt;=60,"B",IF(O138&gt;=50,"C","D")))</f>
        <v>D</v>
      </c>
      <c r="X138" s="32" t="str">
        <f>IF(P138&gt;=75,"A",IF(P138&gt;=60,"B",IF(P138&gt;=50,"C","D")))</f>
        <v>D</v>
      </c>
      <c r="Y138" s="32" t="str">
        <f>IF(Q138&gt;=75/2,"A",IF(Q138&gt;=60/2,"B",IF(Q138&gt;=50/2,"C","D")))</f>
        <v>C</v>
      </c>
      <c r="Z138" s="33" t="str">
        <f>IF(R138&gt;=75/2,"A",IF(R138&gt;=60/2,"B",IF(R138&gt;=50/2,"C","D")))</f>
        <v>D</v>
      </c>
      <c r="AA138" s="46" t="str">
        <f>IF(S138&gt;=8*75,"A",IF(S138&gt;=8*60,"B",IF(S138&gt;=8*50,"C","D")))</f>
        <v>D</v>
      </c>
    </row>
    <row r="139" spans="1:27">
      <c r="A139" s="6">
        <v>137</v>
      </c>
      <c r="B139" s="1" t="s">
        <v>137</v>
      </c>
      <c r="C139" s="19">
        <v>35166</v>
      </c>
      <c r="D139" s="16" t="s">
        <v>129</v>
      </c>
      <c r="E139" s="81">
        <v>180</v>
      </c>
      <c r="F139" s="9">
        <v>296</v>
      </c>
      <c r="G139" s="82">
        <v>14.6</v>
      </c>
      <c r="H139" s="9">
        <v>216</v>
      </c>
      <c r="I139" s="82">
        <v>11.43</v>
      </c>
      <c r="J139" s="9">
        <v>13</v>
      </c>
      <c r="K139" s="26">
        <v>50</v>
      </c>
      <c r="L139" s="41">
        <f>MAX(0,(E139-176)*3.6*2)</f>
        <v>28.8</v>
      </c>
      <c r="M139" s="32">
        <f>MAX(0,(F139-295)*2.3*2)</f>
        <v>4.5999999999999996</v>
      </c>
      <c r="N139" s="32">
        <f>MAX(0,(G139-13.3)*6.8)</f>
        <v>8.8399999999999928</v>
      </c>
      <c r="O139" s="32">
        <f>MAX(0,(H139-226)*1.6)</f>
        <v>0</v>
      </c>
      <c r="P139" s="32">
        <f>MAX(0,(11.4-I139)*54.7)</f>
        <v>0</v>
      </c>
      <c r="Q139" s="32">
        <f>J139*6*0.5</f>
        <v>39</v>
      </c>
      <c r="R139" s="33">
        <f>MAX(0,(K139-38)*2.1*0.5)</f>
        <v>12.600000000000001</v>
      </c>
      <c r="S139" s="42">
        <f>SUM(L139:R139)</f>
        <v>93.84</v>
      </c>
      <c r="T139" s="41" t="str">
        <f>IF(L139&gt;=2*75,"A",IF(L139&gt;=2*60,"B",IF(L139&gt;=2*50,"C","D")))</f>
        <v>D</v>
      </c>
      <c r="U139" s="32" t="str">
        <f>IF(M139&gt;=2*75,"A",IF(M139&gt;=2*60,"B",IF(M139&gt;=2*50,"C","D")))</f>
        <v>D</v>
      </c>
      <c r="V139" s="32" t="str">
        <f>IF(N139&gt;=75,"A",IF(N139&gt;=60,"B",IF(N139&gt;=50,"C","D")))</f>
        <v>D</v>
      </c>
      <c r="W139" s="32" t="str">
        <f>IF(O139&gt;=75,"A",IF(O139&gt;=60,"B",IF(O139&gt;=50,"C","D")))</f>
        <v>D</v>
      </c>
      <c r="X139" s="32" t="str">
        <f>IF(P139&gt;=75,"A",IF(P139&gt;=60,"B",IF(P139&gt;=50,"C","D")))</f>
        <v>D</v>
      </c>
      <c r="Y139" s="32" t="str">
        <f>IF(Q139&gt;=75/2,"A",IF(Q139&gt;=60/2,"B",IF(Q139&gt;=50/2,"C","D")))</f>
        <v>A</v>
      </c>
      <c r="Z139" s="33" t="str">
        <f>IF(R139&gt;=75/2,"A",IF(R139&gt;=60/2,"B",IF(R139&gt;=50/2,"C","D")))</f>
        <v>D</v>
      </c>
      <c r="AA139" s="46" t="str">
        <f>IF(S139&gt;=8*75,"A",IF(S139&gt;=8*60,"B",IF(S139&gt;=8*50,"C","D")))</f>
        <v>D</v>
      </c>
    </row>
    <row r="140" spans="1:27">
      <c r="A140" s="6">
        <v>138</v>
      </c>
      <c r="B140" s="1" t="s">
        <v>152</v>
      </c>
      <c r="C140" s="19">
        <v>35133</v>
      </c>
      <c r="D140" s="16" t="s">
        <v>142</v>
      </c>
      <c r="E140" s="81">
        <v>183</v>
      </c>
      <c r="F140" s="9">
        <v>300</v>
      </c>
      <c r="G140" s="82">
        <v>14.1</v>
      </c>
      <c r="H140" s="9">
        <v>226</v>
      </c>
      <c r="I140" s="82">
        <v>11.37</v>
      </c>
      <c r="J140" s="9">
        <v>1</v>
      </c>
      <c r="K140" s="26">
        <v>47</v>
      </c>
      <c r="L140" s="41">
        <f>MAX(0,(E140-176)*3.6*2)</f>
        <v>50.4</v>
      </c>
      <c r="M140" s="32">
        <f>MAX(0,(F140-295)*2.3*2)</f>
        <v>23</v>
      </c>
      <c r="N140" s="32">
        <f>MAX(0,(G140-13.3)*6.8)</f>
        <v>5.4399999999999924</v>
      </c>
      <c r="O140" s="32">
        <f>MAX(0,(H140-226)*1.6)</f>
        <v>0</v>
      </c>
      <c r="P140" s="32">
        <f>MAX(0,(11.4-I140)*54.7)</f>
        <v>1.6410000000000622</v>
      </c>
      <c r="Q140" s="32">
        <f>J140*6*0.5</f>
        <v>3</v>
      </c>
      <c r="R140" s="33">
        <f>MAX(0,(K140-38)*2.1*0.5)</f>
        <v>9.4500000000000011</v>
      </c>
      <c r="S140" s="42">
        <f>SUM(L140:R140)</f>
        <v>92.931000000000068</v>
      </c>
      <c r="T140" s="41" t="str">
        <f>IF(L140&gt;=2*75,"A",IF(L140&gt;=2*60,"B",IF(L140&gt;=2*50,"C","D")))</f>
        <v>D</v>
      </c>
      <c r="U140" s="32" t="str">
        <f>IF(M140&gt;=2*75,"A",IF(M140&gt;=2*60,"B",IF(M140&gt;=2*50,"C","D")))</f>
        <v>D</v>
      </c>
      <c r="V140" s="32" t="str">
        <f>IF(N140&gt;=75,"A",IF(N140&gt;=60,"B",IF(N140&gt;=50,"C","D")))</f>
        <v>D</v>
      </c>
      <c r="W140" s="32" t="str">
        <f>IF(O140&gt;=75,"A",IF(O140&gt;=60,"B",IF(O140&gt;=50,"C","D")))</f>
        <v>D</v>
      </c>
      <c r="X140" s="32" t="str">
        <f>IF(P140&gt;=75,"A",IF(P140&gt;=60,"B",IF(P140&gt;=50,"C","D")))</f>
        <v>D</v>
      </c>
      <c r="Y140" s="32" t="str">
        <f>IF(Q140&gt;=75/2,"A",IF(Q140&gt;=60/2,"B",IF(Q140&gt;=50/2,"C","D")))</f>
        <v>D</v>
      </c>
      <c r="Z140" s="33" t="str">
        <f>IF(R140&gt;=75/2,"A",IF(R140&gt;=60/2,"B",IF(R140&gt;=50/2,"C","D")))</f>
        <v>D</v>
      </c>
      <c r="AA140" s="46" t="str">
        <f>IF(S140&gt;=8*75,"A",IF(S140&gt;=8*60,"B",IF(S140&gt;=8*50,"C","D")))</f>
        <v>D</v>
      </c>
    </row>
    <row r="141" spans="1:27">
      <c r="A141" s="6">
        <v>139</v>
      </c>
      <c r="B141" s="1" t="s">
        <v>9</v>
      </c>
      <c r="C141" s="19">
        <v>35360</v>
      </c>
      <c r="D141" s="16" t="s">
        <v>5</v>
      </c>
      <c r="E141" s="81">
        <v>176</v>
      </c>
      <c r="F141" s="9">
        <v>288</v>
      </c>
      <c r="G141" s="82">
        <v>12.4</v>
      </c>
      <c r="H141" s="9">
        <v>242</v>
      </c>
      <c r="I141" s="82">
        <v>10.98</v>
      </c>
      <c r="J141" s="9">
        <v>5</v>
      </c>
      <c r="K141" s="26">
        <v>50</v>
      </c>
      <c r="L141" s="41">
        <f>MAX(0,(E141-176)*3.6*2)</f>
        <v>0</v>
      </c>
      <c r="M141" s="32">
        <f>MAX(0,(F141-295)*2.3*2)</f>
        <v>0</v>
      </c>
      <c r="N141" s="32">
        <f>MAX(0,(G141-13.3)*6.8)</f>
        <v>0</v>
      </c>
      <c r="O141" s="32">
        <f>MAX(0,(H141-226)*1.6)</f>
        <v>25.6</v>
      </c>
      <c r="P141" s="32">
        <f>MAX(0,(11.4-I141)*54.7)</f>
        <v>22.973999999999997</v>
      </c>
      <c r="Q141" s="32">
        <f>J141*6*0.5</f>
        <v>15</v>
      </c>
      <c r="R141" s="33">
        <f>MAX(0,(K141-38)*2.1*0.5)</f>
        <v>12.600000000000001</v>
      </c>
      <c r="S141" s="42">
        <f>SUM(L141:R141)</f>
        <v>76.174000000000007</v>
      </c>
      <c r="T141" s="41" t="str">
        <f>IF(L141&gt;=2*75,"A",IF(L141&gt;=2*60,"B",IF(L141&gt;=2*50,"C","D")))</f>
        <v>D</v>
      </c>
      <c r="U141" s="32" t="str">
        <f>IF(M141&gt;=2*75,"A",IF(M141&gt;=2*60,"B",IF(M141&gt;=2*50,"C","D")))</f>
        <v>D</v>
      </c>
      <c r="V141" s="32" t="str">
        <f>IF(N141&gt;=75,"A",IF(N141&gt;=60,"B",IF(N141&gt;=50,"C","D")))</f>
        <v>D</v>
      </c>
      <c r="W141" s="32" t="str">
        <f>IF(O141&gt;=75,"A",IF(O141&gt;=60,"B",IF(O141&gt;=50,"C","D")))</f>
        <v>D</v>
      </c>
      <c r="X141" s="32" t="str">
        <f>IF(P141&gt;=75,"A",IF(P141&gt;=60,"B",IF(P141&gt;=50,"C","D")))</f>
        <v>D</v>
      </c>
      <c r="Y141" s="32" t="str">
        <f>IF(Q141&gt;=75/2,"A",IF(Q141&gt;=60/2,"B",IF(Q141&gt;=50/2,"C","D")))</f>
        <v>D</v>
      </c>
      <c r="Z141" s="33" t="str">
        <f>IF(R141&gt;=75/2,"A",IF(R141&gt;=60/2,"B",IF(R141&gt;=50/2,"C","D")))</f>
        <v>D</v>
      </c>
      <c r="AA141" s="46" t="str">
        <f>IF(S141&gt;=8*75,"A",IF(S141&gt;=8*60,"B",IF(S141&gt;=8*50,"C","D")))</f>
        <v>D</v>
      </c>
    </row>
    <row r="142" spans="1:27" ht="13.5" thickBot="1">
      <c r="A142" s="7">
        <v>140</v>
      </c>
      <c r="B142" s="27" t="s">
        <v>52</v>
      </c>
      <c r="C142" s="20">
        <v>35177</v>
      </c>
      <c r="D142" s="78" t="s">
        <v>42</v>
      </c>
      <c r="E142" s="83">
        <v>185</v>
      </c>
      <c r="F142" s="28"/>
      <c r="G142" s="84"/>
      <c r="H142" s="28"/>
      <c r="I142" s="84"/>
      <c r="J142" s="28"/>
      <c r="K142" s="29"/>
      <c r="L142" s="43">
        <f>MAX(0,(E142-176)*3.6*2)</f>
        <v>64.8</v>
      </c>
      <c r="M142" s="34">
        <f>MAX(0,(F142-295)*2.3*2)</f>
        <v>0</v>
      </c>
      <c r="N142" s="34">
        <f>MAX(0,(G142-13.3)*6.8)</f>
        <v>0</v>
      </c>
      <c r="O142" s="34">
        <f>MAX(0,(H142-226)*1.6)</f>
        <v>0</v>
      </c>
      <c r="P142" s="34">
        <v>0</v>
      </c>
      <c r="Q142" s="34">
        <f>J142*6*0.5</f>
        <v>0</v>
      </c>
      <c r="R142" s="35">
        <f>MAX(0,(K142-38)*2.1*0.5)</f>
        <v>0</v>
      </c>
      <c r="S142" s="44">
        <f>SUM(L142:R142)</f>
        <v>64.8</v>
      </c>
      <c r="T142" s="43" t="str">
        <f>IF(L142&gt;=2*75,"A",IF(L142&gt;=2*60,"B",IF(L142&gt;=2*50,"C","D")))</f>
        <v>D</v>
      </c>
      <c r="U142" s="34" t="str">
        <f>IF(M142&gt;=2*75,"A",IF(M142&gt;=2*60,"B",IF(M142&gt;=2*50,"C","D")))</f>
        <v>D</v>
      </c>
      <c r="V142" s="34" t="str">
        <f>IF(N142&gt;=75,"A",IF(N142&gt;=60,"B",IF(N142&gt;=50,"C","D")))</f>
        <v>D</v>
      </c>
      <c r="W142" s="34" t="str">
        <f>IF(O142&gt;=75,"A",IF(O142&gt;=60,"B",IF(O142&gt;=50,"C","D")))</f>
        <v>D</v>
      </c>
      <c r="X142" s="34" t="str">
        <f>IF(P142&gt;=75,"A",IF(P142&gt;=60,"B",IF(P142&gt;=50,"C","D")))</f>
        <v>D</v>
      </c>
      <c r="Y142" s="34" t="str">
        <f>IF(Q142&gt;=75/2,"A",IF(Q142&gt;=60/2,"B",IF(Q142&gt;=50/2,"C","D")))</f>
        <v>D</v>
      </c>
      <c r="Z142" s="35" t="str">
        <f>IF(R142&gt;=75/2,"A",IF(R142&gt;=60/2,"B",IF(R142&gt;=50/2,"C","D")))</f>
        <v>D</v>
      </c>
      <c r="AA142" s="47" t="str">
        <f>IF(S142&gt;=8*75,"A",IF(S142&gt;=8*60,"B",IF(S142&gt;=8*50,"C","D")))</f>
        <v>D</v>
      </c>
    </row>
    <row r="144" spans="1:27">
      <c r="L144" s="48"/>
      <c r="M144" s="48"/>
      <c r="N144" s="48"/>
      <c r="O144" s="48"/>
      <c r="P144" s="48"/>
      <c r="Q144" s="48"/>
      <c r="R144" s="48"/>
    </row>
    <row r="146" spans="14:16">
      <c r="N146" s="48"/>
      <c r="O146" s="48"/>
      <c r="P146" s="48"/>
    </row>
  </sheetData>
  <sortState ref="B3:AA142">
    <sortCondition descending="1" ref="S3:S142"/>
  </sortState>
  <mergeCells count="6">
    <mergeCell ref="T1:AA1"/>
    <mergeCell ref="B1:B2"/>
    <mergeCell ref="C1:C2"/>
    <mergeCell ref="D1:D2"/>
    <mergeCell ref="E1:K1"/>
    <mergeCell ref="L1:S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G18"/>
  <sheetViews>
    <sheetView workbookViewId="0"/>
  </sheetViews>
  <sheetFormatPr defaultRowHeight="15"/>
  <cols>
    <col min="1" max="1" width="17.85546875" customWidth="1"/>
    <col min="2" max="5" width="6" bestFit="1" customWidth="1"/>
    <col min="6" max="6" width="14.42578125" bestFit="1" customWidth="1"/>
    <col min="7" max="7" width="12.7109375" bestFit="1" customWidth="1"/>
  </cols>
  <sheetData>
    <row r="2" spans="1:7">
      <c r="B2" s="73">
        <v>7</v>
      </c>
      <c r="C2" s="73">
        <v>3</v>
      </c>
      <c r="D2" s="73">
        <v>1</v>
      </c>
      <c r="E2" s="73">
        <v>0</v>
      </c>
    </row>
    <row r="3" spans="1:7" ht="15.75" thickBot="1"/>
    <row r="4" spans="1:7" ht="19.5" thickBot="1">
      <c r="B4" s="49" t="s">
        <v>167</v>
      </c>
      <c r="C4" s="50" t="s">
        <v>168</v>
      </c>
      <c r="D4" s="50" t="s">
        <v>170</v>
      </c>
      <c r="E4" s="51" t="s">
        <v>169</v>
      </c>
      <c r="F4" s="49" t="s">
        <v>164</v>
      </c>
      <c r="G4" s="74" t="s">
        <v>171</v>
      </c>
    </row>
    <row r="5" spans="1:7" ht="18.75">
      <c r="A5" s="52" t="s">
        <v>78</v>
      </c>
      <c r="B5" s="53">
        <v>3</v>
      </c>
      <c r="C5" s="54">
        <v>2</v>
      </c>
      <c r="D5" s="54">
        <v>3</v>
      </c>
      <c r="E5" s="55">
        <v>4</v>
      </c>
      <c r="F5" s="56">
        <f t="shared" ref="F5:F16" si="0">+SUMPRODUCT($B$2:$E$2,B5:E5)</f>
        <v>30</v>
      </c>
      <c r="G5" s="75">
        <v>25</v>
      </c>
    </row>
    <row r="6" spans="1:7" ht="18.75">
      <c r="A6" s="57" t="s">
        <v>155</v>
      </c>
      <c r="B6" s="58">
        <v>1</v>
      </c>
      <c r="C6" s="59">
        <v>4</v>
      </c>
      <c r="D6" s="59">
        <v>2</v>
      </c>
      <c r="E6" s="60">
        <v>5</v>
      </c>
      <c r="F6" s="61">
        <f t="shared" si="0"/>
        <v>21</v>
      </c>
      <c r="G6" s="76">
        <f>25*F6/$F$5</f>
        <v>17.5</v>
      </c>
    </row>
    <row r="7" spans="1:7" ht="18.75">
      <c r="A7" s="57" t="s">
        <v>18</v>
      </c>
      <c r="B7" s="58">
        <v>1</v>
      </c>
      <c r="C7" s="59">
        <v>3</v>
      </c>
      <c r="D7" s="59">
        <v>1</v>
      </c>
      <c r="E7" s="60">
        <v>7</v>
      </c>
      <c r="F7" s="61">
        <f t="shared" si="0"/>
        <v>17</v>
      </c>
      <c r="G7" s="76">
        <f t="shared" ref="G7:G16" si="1">25*F7/$F$5</f>
        <v>14.166666666666666</v>
      </c>
    </row>
    <row r="8" spans="1:7" ht="18.75">
      <c r="A8" s="57" t="s">
        <v>116</v>
      </c>
      <c r="B8" s="58"/>
      <c r="C8" s="59">
        <v>5</v>
      </c>
      <c r="D8" s="59">
        <v>1</v>
      </c>
      <c r="E8" s="60">
        <v>6</v>
      </c>
      <c r="F8" s="61">
        <f t="shared" si="0"/>
        <v>16</v>
      </c>
      <c r="G8" s="76">
        <f t="shared" si="1"/>
        <v>13.333333333333334</v>
      </c>
    </row>
    <row r="9" spans="1:7" ht="18.75">
      <c r="A9" s="57" t="s">
        <v>154</v>
      </c>
      <c r="B9" s="58"/>
      <c r="C9" s="59">
        <v>2</v>
      </c>
      <c r="D9" s="59">
        <v>6</v>
      </c>
      <c r="E9" s="60">
        <v>4</v>
      </c>
      <c r="F9" s="61">
        <f t="shared" si="0"/>
        <v>12</v>
      </c>
      <c r="G9" s="76">
        <f t="shared" si="1"/>
        <v>10</v>
      </c>
    </row>
    <row r="10" spans="1:7" ht="18.75">
      <c r="A10" s="57" t="s">
        <v>5</v>
      </c>
      <c r="B10" s="58">
        <v>1</v>
      </c>
      <c r="C10" s="59">
        <v>1</v>
      </c>
      <c r="D10" s="59">
        <v>1</v>
      </c>
      <c r="E10" s="60">
        <v>9</v>
      </c>
      <c r="F10" s="61">
        <f t="shared" si="0"/>
        <v>11</v>
      </c>
      <c r="G10" s="76">
        <f t="shared" si="1"/>
        <v>9.1666666666666661</v>
      </c>
    </row>
    <row r="11" spans="1:7" ht="18.75">
      <c r="A11" s="57" t="s">
        <v>31</v>
      </c>
      <c r="B11" s="58"/>
      <c r="C11" s="59">
        <v>2</v>
      </c>
      <c r="D11" s="59">
        <v>2</v>
      </c>
      <c r="E11" s="60">
        <v>6</v>
      </c>
      <c r="F11" s="61">
        <f t="shared" si="0"/>
        <v>8</v>
      </c>
      <c r="G11" s="76">
        <f t="shared" si="1"/>
        <v>6.666666666666667</v>
      </c>
    </row>
    <row r="12" spans="1:7" ht="18.75">
      <c r="A12" s="57" t="s">
        <v>42</v>
      </c>
      <c r="B12" s="58"/>
      <c r="C12" s="59">
        <v>2</v>
      </c>
      <c r="D12" s="59">
        <v>2</v>
      </c>
      <c r="E12" s="60">
        <v>8</v>
      </c>
      <c r="F12" s="61">
        <f t="shared" si="0"/>
        <v>8</v>
      </c>
      <c r="G12" s="76">
        <f t="shared" si="1"/>
        <v>6.666666666666667</v>
      </c>
    </row>
    <row r="13" spans="1:7" ht="18.75">
      <c r="A13" s="57" t="s">
        <v>129</v>
      </c>
      <c r="B13" s="58"/>
      <c r="C13" s="59">
        <v>1</v>
      </c>
      <c r="D13" s="59">
        <v>3</v>
      </c>
      <c r="E13" s="60">
        <v>8</v>
      </c>
      <c r="F13" s="61">
        <f t="shared" si="0"/>
        <v>6</v>
      </c>
      <c r="G13" s="76">
        <f t="shared" si="1"/>
        <v>5</v>
      </c>
    </row>
    <row r="14" spans="1:7" ht="18.75">
      <c r="A14" s="57" t="s">
        <v>54</v>
      </c>
      <c r="B14" s="58"/>
      <c r="C14" s="59">
        <v>2</v>
      </c>
      <c r="D14" s="59"/>
      <c r="E14" s="60">
        <v>8</v>
      </c>
      <c r="F14" s="61">
        <f t="shared" si="0"/>
        <v>6</v>
      </c>
      <c r="G14" s="76">
        <f t="shared" si="1"/>
        <v>5</v>
      </c>
    </row>
    <row r="15" spans="1:7" ht="18.75">
      <c r="A15" s="57" t="s">
        <v>103</v>
      </c>
      <c r="B15" s="58"/>
      <c r="C15" s="59">
        <v>1</v>
      </c>
      <c r="D15" s="59">
        <v>1</v>
      </c>
      <c r="E15" s="60">
        <v>10</v>
      </c>
      <c r="F15" s="61">
        <f t="shared" si="0"/>
        <v>4</v>
      </c>
      <c r="G15" s="76">
        <f t="shared" si="1"/>
        <v>3.3333333333333335</v>
      </c>
    </row>
    <row r="16" spans="1:7" ht="19.5" thickBot="1">
      <c r="A16" s="62" t="s">
        <v>142</v>
      </c>
      <c r="B16" s="63"/>
      <c r="C16" s="64"/>
      <c r="D16" s="64">
        <v>2</v>
      </c>
      <c r="E16" s="65">
        <v>10</v>
      </c>
      <c r="F16" s="66">
        <f t="shared" si="0"/>
        <v>2</v>
      </c>
      <c r="G16" s="77">
        <f t="shared" si="1"/>
        <v>1.6666666666666667</v>
      </c>
    </row>
    <row r="17" spans="1:5">
      <c r="A17" s="97" t="s">
        <v>165</v>
      </c>
      <c r="B17" s="67">
        <f>+SUM(B5:B16)</f>
        <v>6</v>
      </c>
      <c r="C17" s="68">
        <f t="shared" ref="C17:E17" si="2">+SUM(C5:C16)</f>
        <v>25</v>
      </c>
      <c r="D17" s="68">
        <f t="shared" si="2"/>
        <v>24</v>
      </c>
      <c r="E17" s="69">
        <f t="shared" si="2"/>
        <v>85</v>
      </c>
    </row>
    <row r="18" spans="1:5" ht="15.75" thickBot="1">
      <c r="A18" s="98"/>
      <c r="B18" s="70">
        <f>+B17/SUM($B$17:$E$17)</f>
        <v>4.2857142857142858E-2</v>
      </c>
      <c r="C18" s="71">
        <f t="shared" ref="C18:E18" si="3">+C17/SUM($B$17:$E$17)</f>
        <v>0.17857142857142858</v>
      </c>
      <c r="D18" s="71">
        <f t="shared" si="3"/>
        <v>0.17142857142857143</v>
      </c>
      <c r="E18" s="72">
        <f t="shared" si="3"/>
        <v>0.6071428571428571</v>
      </c>
    </row>
  </sheetData>
  <sortState ref="A5:F16">
    <sortCondition descending="1" ref="F5:F16"/>
  </sortState>
  <mergeCells count="1">
    <mergeCell ref="A17:A1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jednotlivci</vt:lpstr>
      <vt:lpstr>oddíly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Lepic</dc:creator>
  <cp:lastModifiedBy>Martin Lepic</cp:lastModifiedBy>
  <dcterms:created xsi:type="dcterms:W3CDTF">2012-09-07T19:10:14Z</dcterms:created>
  <dcterms:modified xsi:type="dcterms:W3CDTF">2012-09-09T19:21:39Z</dcterms:modified>
</cp:coreProperties>
</file>